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800" windowHeight="11670" activeTab="0"/>
  </bookViews>
  <sheets>
    <sheet name="ЖКУ" sheetId="1" r:id="rId1"/>
    <sheet name="ТВСиК" sheetId="2" r:id="rId2"/>
    <sheet name="УЭСиП" sheetId="3" r:id="rId3"/>
  </sheets>
  <definedNames/>
  <calcPr fullCalcOnLoad="1"/>
</workbook>
</file>

<file path=xl/sharedStrings.xml><?xml version="1.0" encoding="utf-8"?>
<sst xmlns="http://schemas.openxmlformats.org/spreadsheetml/2006/main" count="419" uniqueCount="226">
  <si>
    <t>№ п/п</t>
  </si>
  <si>
    <t>ТО</t>
  </si>
  <si>
    <t>Объем</t>
  </si>
  <si>
    <t>МКД</t>
  </si>
  <si>
    <t>май-август</t>
  </si>
  <si>
    <t>ТР</t>
  </si>
  <si>
    <t>Заготовка песка</t>
  </si>
  <si>
    <t>мероприятий по подготовке объектов жилищно - коммунального хозяйства к работе в зимних условиях 2017-2018 годов</t>
  </si>
  <si>
    <t>Наименование мероприятий</t>
  </si>
  <si>
    <t>в натуральном выражении</t>
  </si>
  <si>
    <t>в процентном выражении</t>
  </si>
  <si>
    <t>Статья тарифа</t>
  </si>
  <si>
    <t>Ед. изм.</t>
  </si>
  <si>
    <t xml:space="preserve">Объем выполненных работ (нарастающим итогом) </t>
  </si>
  <si>
    <t>краевой бюджет</t>
  </si>
  <si>
    <t>местный бюджет</t>
  </si>
  <si>
    <t>Срок исполнения</t>
  </si>
  <si>
    <t>Ответственный за исполнение</t>
  </si>
  <si>
    <t>Испытание на плотность системы отопления</t>
  </si>
  <si>
    <t>Промывка и прочистка лежаков канализации</t>
  </si>
  <si>
    <t>Подготовка УУТЭ к работе в зимних условиях</t>
  </si>
  <si>
    <t>Проведение гос. поверки УУТЭ</t>
  </si>
  <si>
    <t>Испытание электрооборудования, проверка согласования параметров цепи "фаза-ноль"</t>
  </si>
  <si>
    <t>Ефременко А.И.</t>
  </si>
  <si>
    <t>Мачуга А.В.</t>
  </si>
  <si>
    <t>Мелкий ремонт входных и тамбурных дверей, замена шпингалетов, установка пружин</t>
  </si>
  <si>
    <t>Машукова О.В.</t>
  </si>
  <si>
    <t>август-сентябрь</t>
  </si>
  <si>
    <t>июль-август</t>
  </si>
  <si>
    <t>ИТОГО:</t>
  </si>
  <si>
    <t>х</t>
  </si>
  <si>
    <t>Сметная стоимость (руб.)</t>
  </si>
  <si>
    <t>Финансирование (руб.)</t>
  </si>
  <si>
    <t>июнь-июль</t>
  </si>
  <si>
    <t>м.куб.</t>
  </si>
  <si>
    <t>(подпись)</t>
  </si>
  <si>
    <t>Освоено денежных средств (руб.)</t>
  </si>
  <si>
    <t>собственные средства предприятия</t>
  </si>
  <si>
    <t>Замена входной двери МКД №1 (центр. вход).</t>
  </si>
  <si>
    <t xml:space="preserve"> </t>
  </si>
  <si>
    <t>Ответственный исполнитель</t>
  </si>
  <si>
    <t>Краевой бюджет</t>
  </si>
  <si>
    <t>Собст-ные средства</t>
  </si>
  <si>
    <t>Сети отопления</t>
  </si>
  <si>
    <t xml:space="preserve">Испытание на плотность </t>
  </si>
  <si>
    <t>м</t>
  </si>
  <si>
    <t>июль</t>
  </si>
  <si>
    <t>нач. ТВСиК</t>
  </si>
  <si>
    <t>Температурные замеры</t>
  </si>
  <si>
    <t>ч/ч</t>
  </si>
  <si>
    <t>январь</t>
  </si>
  <si>
    <t>апрель</t>
  </si>
  <si>
    <t>Промывка ТК3-7",ТК1-13,ТК1-25</t>
  </si>
  <si>
    <t>Текущий ремонт запорной арматуры</t>
  </si>
  <si>
    <t>шт</t>
  </si>
  <si>
    <t xml:space="preserve">Тепловые камеры </t>
  </si>
  <si>
    <t>октябрь</t>
  </si>
  <si>
    <r>
      <t xml:space="preserve">Очистка теплосетей от кустарника от котельной-ТК1,ТК3-ТК7 </t>
    </r>
    <r>
      <rPr>
        <sz val="10"/>
        <rFont val="Calibri"/>
        <family val="2"/>
      </rPr>
      <t>̋</t>
    </r>
  </si>
  <si>
    <t>100 м2</t>
  </si>
  <si>
    <t>Очистка теплосетей от кустарника ТК25-ул.Светлогорская</t>
  </si>
  <si>
    <t>Изолировка т/сетей</t>
  </si>
  <si>
    <t>м2</t>
  </si>
  <si>
    <t>Сети ГВС</t>
  </si>
  <si>
    <t>август</t>
  </si>
  <si>
    <t>Температурные испытания</t>
  </si>
  <si>
    <t>Промывка ТК3-7",ТК21-22</t>
  </si>
  <si>
    <t>Гидравлические испытания</t>
  </si>
  <si>
    <t>март-апр.</t>
  </si>
  <si>
    <t>Сети ХВС</t>
  </si>
  <si>
    <t>Испытание на плотность</t>
  </si>
  <si>
    <t>май</t>
  </si>
  <si>
    <t>га</t>
  </si>
  <si>
    <t xml:space="preserve">Текущий ремонт насосов ЭЦВ 4/10/85   </t>
  </si>
  <si>
    <t>апрель-ноябрь</t>
  </si>
  <si>
    <t>Текущий ремонт насоса ЦНС 25/30</t>
  </si>
  <si>
    <t>март</t>
  </si>
  <si>
    <t>Текущий ремонт насоса ЦНС 60/99</t>
  </si>
  <si>
    <t>Промывка емкостей 2/1000м3</t>
  </si>
  <si>
    <t>сентябрь</t>
  </si>
  <si>
    <t>Промывка емкостей 250м3</t>
  </si>
  <si>
    <t>Очистка емкостей 250 м3 от кустарника</t>
  </si>
  <si>
    <t>Очистка емкостей 2/1000м3 от кустарника</t>
  </si>
  <si>
    <t>Ремонт кровли  насосной 2-го подьёма</t>
  </si>
  <si>
    <t>июнь</t>
  </si>
  <si>
    <t>Ремонт кровли СОЖ</t>
  </si>
  <si>
    <t>итого:</t>
  </si>
  <si>
    <t>Сети водоотведения</t>
  </si>
  <si>
    <t>Промывка, очистка сетей и колодцев</t>
  </si>
  <si>
    <t>Текущий ремонт воздуходувок ВВН-12</t>
  </si>
  <si>
    <t>февраль-ноябрь</t>
  </si>
  <si>
    <t>Текущий ремонт колодцев</t>
  </si>
  <si>
    <t>Ремонт кровли дробильного отделения</t>
  </si>
  <si>
    <t>Текущий ремонт дробилок</t>
  </si>
  <si>
    <t>всего:</t>
  </si>
  <si>
    <t>№</t>
  </si>
  <si>
    <t xml:space="preserve">Наименование </t>
  </si>
  <si>
    <t>Ед.</t>
  </si>
  <si>
    <t xml:space="preserve">Сметная </t>
  </si>
  <si>
    <t>Срок</t>
  </si>
  <si>
    <t>Ответственный</t>
  </si>
  <si>
    <t xml:space="preserve">Освоено </t>
  </si>
  <si>
    <t>п/п</t>
  </si>
  <si>
    <t>изм.</t>
  </si>
  <si>
    <t>стоимость</t>
  </si>
  <si>
    <t>Краевой</t>
  </si>
  <si>
    <t>Местный</t>
  </si>
  <si>
    <t xml:space="preserve">Собст-ные </t>
  </si>
  <si>
    <t>исполнения</t>
  </si>
  <si>
    <t>за исполнение</t>
  </si>
  <si>
    <t>бюджет</t>
  </si>
  <si>
    <t>средства</t>
  </si>
  <si>
    <t>1</t>
  </si>
  <si>
    <t xml:space="preserve">ВЛ-6кВ: </t>
  </si>
  <si>
    <t>июнь-сент. 17г.</t>
  </si>
  <si>
    <t>Мачуга А. В.</t>
  </si>
  <si>
    <t>2 трассы</t>
  </si>
  <si>
    <t>март - апр.2017г.</t>
  </si>
  <si>
    <t>июнь 2017г.</t>
  </si>
  <si>
    <t>2</t>
  </si>
  <si>
    <t>Ремонт кабельной линии 0,4кВ ТП №10 - ВРУ МЖД №3</t>
  </si>
  <si>
    <t>линия</t>
  </si>
  <si>
    <t>апрель 2017г.</t>
  </si>
  <si>
    <t>3</t>
  </si>
  <si>
    <t>ГПП "Малахит":</t>
  </si>
  <si>
    <t>объект</t>
  </si>
  <si>
    <t>до 15 сент. 2017г.</t>
  </si>
  <si>
    <t>июнь, август 17г.</t>
  </si>
  <si>
    <t>м кв.</t>
  </si>
  <si>
    <t>ОТ. Устройство ограждения на КРУН-6кВ 2-я секция</t>
  </si>
  <si>
    <t>май 2017г.</t>
  </si>
  <si>
    <t>ОТ. Ремонт входа КРУН-6кВ 1-й секции</t>
  </si>
  <si>
    <t>ОТ. Обустройство пешеходной дорожки на ОРУ-110</t>
  </si>
  <si>
    <t>шт.</t>
  </si>
  <si>
    <t>Ремонт кровли КРУН-6кВ</t>
  </si>
  <si>
    <t>4</t>
  </si>
  <si>
    <t>Проведение профилактических испытаний:</t>
  </si>
  <si>
    <t>Испытание молниезащит (подготовка к грозовому периоду)</t>
  </si>
  <si>
    <t>измер.</t>
  </si>
  <si>
    <t>Проверка целостности металлосвязи</t>
  </si>
  <si>
    <t>Проверка сопротивления заземляющих устройств ТП</t>
  </si>
  <si>
    <t>Испытание трансформаторного масла (1Т, 2Т)</t>
  </si>
  <si>
    <t>Испытание защитных средств</t>
  </si>
  <si>
    <t>май, окт. 17г.</t>
  </si>
  <si>
    <t>Измерение сопротивления изоляции КЛ до 1000В</t>
  </si>
  <si>
    <t>сентябрь 2017г.</t>
  </si>
  <si>
    <t>5</t>
  </si>
  <si>
    <t>Прочие работы:</t>
  </si>
  <si>
    <t>Обучение и аттестация персонала</t>
  </si>
  <si>
    <t>по графику</t>
  </si>
  <si>
    <t>т.</t>
  </si>
  <si>
    <t>35-4-39</t>
  </si>
  <si>
    <t>т. 35-4-39</t>
  </si>
  <si>
    <t>ОТЧЕТ</t>
  </si>
  <si>
    <t>мероприятий по подготовке объектов электрохозяйства  к работе в зимних условиях 2017-2018 годов</t>
  </si>
  <si>
    <t>мероприятий по подготовке обьектов  тепловодоснабжения и водоотведения к работе в зимних условиях 2017-2018 годов</t>
  </si>
  <si>
    <t>Участок ТВСиК</t>
  </si>
  <si>
    <t>Участок УЭСиП</t>
  </si>
  <si>
    <t>Участок ЖКУ</t>
  </si>
  <si>
    <t>(руб).</t>
  </si>
  <si>
    <t>Освоено всего (руб.)</t>
  </si>
  <si>
    <t>всего (руб.)</t>
  </si>
  <si>
    <r>
      <rPr>
        <b/>
        <sz val="10"/>
        <rFont val="Arial"/>
        <family val="2"/>
      </rPr>
      <t>Исполнитель:</t>
    </r>
    <r>
      <rPr>
        <sz val="10"/>
        <rFont val="Arial"/>
        <family val="2"/>
      </rPr>
      <t xml:space="preserve"> Начальник участка ТВСиК Ефременко А.И. </t>
    </r>
  </si>
  <si>
    <t>1.1.</t>
  </si>
  <si>
    <t>Противоаварийные и противопожарные тренировки</t>
  </si>
  <si>
    <t>5.1.</t>
  </si>
  <si>
    <t>4.4.</t>
  </si>
  <si>
    <t>4.3.</t>
  </si>
  <si>
    <t>4.2.</t>
  </si>
  <si>
    <t>4.1.</t>
  </si>
  <si>
    <t>3.5.</t>
  </si>
  <si>
    <t>3.4.</t>
  </si>
  <si>
    <t>3.3.</t>
  </si>
  <si>
    <t>3.2.</t>
  </si>
  <si>
    <t>3.1.</t>
  </si>
  <si>
    <t>2.2.</t>
  </si>
  <si>
    <t>2.1.</t>
  </si>
  <si>
    <t>1.3.</t>
  </si>
  <si>
    <t>1.2.</t>
  </si>
  <si>
    <t>Ревизия и ремонт разъединителей воздушных линий ф.№21, ф.№8</t>
  </si>
  <si>
    <t>5.2.</t>
  </si>
  <si>
    <t>мероприятий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</si>
  <si>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</si>
  <si>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</si>
  <si>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</si>
  <si>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</si>
  <si>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</si>
  <si>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</si>
  <si>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</si>
  <si>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</si>
  <si>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</si>
  <si>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1.2.1.</t>
  </si>
  <si>
    <t>1.2.2.</t>
  </si>
  <si>
    <t>1.2.3.</t>
  </si>
  <si>
    <t>1.2.4.</t>
  </si>
  <si>
    <t>1.2.5.</t>
  </si>
  <si>
    <t>1.3.1.</t>
  </si>
  <si>
    <t>1.3.2.</t>
  </si>
  <si>
    <t>1.3.3.</t>
  </si>
  <si>
    <t>1.3.5.</t>
  </si>
  <si>
    <t>1.3.6.</t>
  </si>
  <si>
    <t>1.3.7.</t>
  </si>
  <si>
    <t>1.3.8.</t>
  </si>
  <si>
    <t>1.3.9.</t>
  </si>
  <si>
    <t>1.3.10.</t>
  </si>
  <si>
    <t>1.3.4.</t>
  </si>
  <si>
    <t>1.3.11.</t>
  </si>
  <si>
    <t>1.4.</t>
  </si>
  <si>
    <t>1.4.2.</t>
  </si>
  <si>
    <t>1.4.3.</t>
  </si>
  <si>
    <t>1.4.4.</t>
  </si>
  <si>
    <t>1.4.5.</t>
  </si>
  <si>
    <t>1.4.1.</t>
  </si>
  <si>
    <t>1.3.12.</t>
  </si>
  <si>
    <t>ТП 6/0,4кВ:</t>
  </si>
  <si>
    <t>Правка опор ВЛ 6кВ</t>
  </si>
  <si>
    <t>Очистка трассы ВЛ фидера №8, ф.№21 от поросли</t>
  </si>
  <si>
    <t>Правка опоры №1 фидера №8</t>
  </si>
  <si>
    <t>Выкашивание и удаление травы и поросли по периметру ограждения</t>
  </si>
  <si>
    <t>Выкашивание и удаление травы  на ОРУ-110кВ</t>
  </si>
  <si>
    <t>Промывка, испытание на плотность лежаков ГВС и ХВС</t>
  </si>
  <si>
    <t>Утепление контейнерных МКД № № 3,12</t>
  </si>
  <si>
    <t xml:space="preserve">Гидравлические испытания </t>
  </si>
  <si>
    <t>Очистка, планировка водовода нас-я 2п - д-2*1000</t>
  </si>
  <si>
    <r>
      <rPr>
        <b/>
        <sz val="12"/>
        <color indexed="8"/>
        <rFont val="Times New Roman"/>
        <family val="1"/>
      </rPr>
      <t>Исполнитель: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Начальник участка ЖКУ Машукова О.В.</t>
    </r>
  </si>
  <si>
    <r>
      <rPr>
        <b/>
        <sz val="11"/>
        <color indexed="8"/>
        <rFont val="Calibri"/>
        <family val="2"/>
      </rPr>
      <t>Исполнитель:</t>
    </r>
    <r>
      <rPr>
        <sz val="11"/>
        <color theme="1"/>
        <rFont val="Calibri"/>
        <family val="2"/>
      </rPr>
      <t xml:space="preserve"> Начальник участка УЭСиП Мачуга А.В. </t>
    </r>
  </si>
  <si>
    <t>Подготовка объекта к пожароопасному периоду: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</si>
</sst>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6" fillId="0" borderId="10" xfId="0" applyNumberFormat="1" applyFont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0" xfId="0" applyNumberForma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33" borderId="10" xfId="0" applyNumberFormat="1" applyFill="1" applyBorder="1" applyAlignment="1">
      <alignment horizontal="right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right"/>
    </xf>
    <xf numFmtId="9" fontId="0" fillId="0" borderId="10" xfId="0" applyNumberFormat="1" applyFill="1" applyBorder="1" applyAlignment="1">
      <alignment/>
    </xf>
    <xf numFmtId="49" fontId="7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49" fontId="0" fillId="0" borderId="13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right" wrapText="1"/>
    </xf>
    <xf numFmtId="0" fontId="13" fillId="0" borderId="11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164" fontId="1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9" fontId="0" fillId="0" borderId="11" xfId="0" applyNumberFormat="1" applyBorder="1" applyAlignment="1">
      <alignment/>
    </xf>
    <xf numFmtId="0" fontId="5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1" max="1" width="5.57421875" style="5" customWidth="1"/>
    <col min="2" max="2" width="41.7109375" style="2" customWidth="1"/>
    <col min="3" max="5" width="9.140625" style="2" customWidth="1"/>
    <col min="6" max="6" width="14.7109375" style="2" customWidth="1"/>
    <col min="7" max="10" width="14.28125" style="2" customWidth="1"/>
    <col min="11" max="11" width="14.8515625" style="2" customWidth="1"/>
    <col min="12" max="12" width="19.140625" style="2" customWidth="1"/>
    <col min="13" max="13" width="18.421875" style="2" customWidth="1"/>
    <col min="14" max="14" width="23.28125" style="2" customWidth="1"/>
    <col min="15" max="16384" width="9.140625" style="2" customWidth="1"/>
  </cols>
  <sheetData>
    <row r="1" spans="1:14" s="1" customFormat="1" ht="15.75">
      <c r="A1" s="125"/>
      <c r="B1" s="125"/>
      <c r="K1" s="124"/>
      <c r="L1" s="124"/>
      <c r="M1" s="124"/>
      <c r="N1" s="124"/>
    </row>
    <row r="2" spans="1:14" ht="15.75">
      <c r="A2" s="121"/>
      <c r="B2" s="121"/>
      <c r="K2" s="120"/>
      <c r="L2" s="120"/>
      <c r="M2" s="120"/>
      <c r="N2" s="120"/>
    </row>
    <row r="3" spans="1:14" ht="15.75">
      <c r="A3" s="121"/>
      <c r="B3" s="121"/>
      <c r="K3" s="120"/>
      <c r="L3" s="120"/>
      <c r="M3" s="120"/>
      <c r="N3" s="120"/>
    </row>
    <row r="4" spans="1:14" ht="15.75">
      <c r="A4" s="121"/>
      <c r="B4" s="121"/>
      <c r="K4" s="120"/>
      <c r="L4" s="120"/>
      <c r="M4" s="120"/>
      <c r="N4" s="120"/>
    </row>
    <row r="5" spans="1:14" ht="15.75">
      <c r="A5" s="121"/>
      <c r="B5" s="121"/>
      <c r="K5" s="120"/>
      <c r="L5" s="120"/>
      <c r="M5" s="120"/>
      <c r="N5" s="120"/>
    </row>
    <row r="7" spans="1:14" s="1" customFormat="1" ht="15.75">
      <c r="A7" s="122" t="s">
        <v>152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s="1" customFormat="1" ht="15.75">
      <c r="A8" s="113" t="s">
        <v>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s="1" customFormat="1" ht="15.75">
      <c r="A9" s="113" t="s">
        <v>157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15.7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5" customFormat="1" ht="33.75" customHeight="1">
      <c r="A11" s="115" t="s">
        <v>0</v>
      </c>
      <c r="B11" s="115" t="s">
        <v>8</v>
      </c>
      <c r="C11" s="115" t="s">
        <v>11</v>
      </c>
      <c r="D11" s="115" t="s">
        <v>12</v>
      </c>
      <c r="E11" s="115" t="s">
        <v>2</v>
      </c>
      <c r="F11" s="115" t="s">
        <v>31</v>
      </c>
      <c r="G11" s="115" t="s">
        <v>13</v>
      </c>
      <c r="H11" s="115"/>
      <c r="I11" s="115" t="s">
        <v>32</v>
      </c>
      <c r="J11" s="115"/>
      <c r="K11" s="115"/>
      <c r="L11" s="115" t="s">
        <v>16</v>
      </c>
      <c r="M11" s="115" t="s">
        <v>17</v>
      </c>
      <c r="N11" s="115" t="s">
        <v>36</v>
      </c>
    </row>
    <row r="12" spans="1:14" ht="47.25">
      <c r="A12" s="115"/>
      <c r="B12" s="115"/>
      <c r="C12" s="115"/>
      <c r="D12" s="115"/>
      <c r="E12" s="115"/>
      <c r="F12" s="115"/>
      <c r="G12" s="6" t="s">
        <v>9</v>
      </c>
      <c r="H12" s="6" t="s">
        <v>10</v>
      </c>
      <c r="I12" s="7" t="s">
        <v>14</v>
      </c>
      <c r="J12" s="7" t="s">
        <v>15</v>
      </c>
      <c r="K12" s="7" t="s">
        <v>37</v>
      </c>
      <c r="L12" s="115"/>
      <c r="M12" s="115"/>
      <c r="N12" s="115"/>
    </row>
    <row r="13" spans="1:14" s="10" customFormat="1" ht="1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</row>
    <row r="14" spans="1:14" ht="31.5">
      <c r="A14" s="7">
        <v>1</v>
      </c>
      <c r="B14" s="8" t="s">
        <v>18</v>
      </c>
      <c r="C14" s="7" t="s">
        <v>1</v>
      </c>
      <c r="D14" s="7" t="s">
        <v>3</v>
      </c>
      <c r="E14" s="7">
        <v>11</v>
      </c>
      <c r="F14" s="14">
        <f>10797*E14</f>
        <v>118767</v>
      </c>
      <c r="G14" s="14">
        <v>118767</v>
      </c>
      <c r="H14" s="14">
        <v>100</v>
      </c>
      <c r="I14" s="14">
        <v>0</v>
      </c>
      <c r="J14" s="14">
        <v>0</v>
      </c>
      <c r="K14" s="14">
        <f>F14</f>
        <v>118767</v>
      </c>
      <c r="L14" s="16" t="s">
        <v>4</v>
      </c>
      <c r="M14" s="16" t="s">
        <v>23</v>
      </c>
      <c r="N14" s="14">
        <v>118767</v>
      </c>
    </row>
    <row r="15" spans="1:14" ht="31.5">
      <c r="A15" s="7">
        <v>2</v>
      </c>
      <c r="B15" s="8" t="s">
        <v>219</v>
      </c>
      <c r="C15" s="7" t="s">
        <v>1</v>
      </c>
      <c r="D15" s="7" t="s">
        <v>3</v>
      </c>
      <c r="E15" s="7">
        <v>11</v>
      </c>
      <c r="F15" s="14">
        <f>6849*E15</f>
        <v>75339</v>
      </c>
      <c r="G15" s="14">
        <v>75339</v>
      </c>
      <c r="H15" s="14">
        <v>100</v>
      </c>
      <c r="I15" s="14">
        <v>0</v>
      </c>
      <c r="J15" s="14">
        <v>0</v>
      </c>
      <c r="K15" s="14">
        <f aca="true" t="shared" si="0" ref="K15:K23">F15</f>
        <v>75339</v>
      </c>
      <c r="L15" s="16" t="s">
        <v>4</v>
      </c>
      <c r="M15" s="16" t="s">
        <v>23</v>
      </c>
      <c r="N15" s="14">
        <v>75339</v>
      </c>
    </row>
    <row r="16" spans="1:14" ht="31.5">
      <c r="A16" s="7">
        <v>3</v>
      </c>
      <c r="B16" s="8" t="s">
        <v>19</v>
      </c>
      <c r="C16" s="7" t="s">
        <v>1</v>
      </c>
      <c r="D16" s="7" t="s">
        <v>3</v>
      </c>
      <c r="E16" s="7">
        <v>11</v>
      </c>
      <c r="F16" s="14">
        <f>2925*E16</f>
        <v>32175</v>
      </c>
      <c r="G16" s="14">
        <v>32175</v>
      </c>
      <c r="H16" s="14">
        <v>100</v>
      </c>
      <c r="I16" s="14">
        <v>0</v>
      </c>
      <c r="J16" s="14">
        <v>0</v>
      </c>
      <c r="K16" s="14">
        <f t="shared" si="0"/>
        <v>32175</v>
      </c>
      <c r="L16" s="16" t="s">
        <v>4</v>
      </c>
      <c r="M16" s="16" t="s">
        <v>23</v>
      </c>
      <c r="N16" s="14">
        <v>32175</v>
      </c>
    </row>
    <row r="17" spans="1:14" ht="31.5">
      <c r="A17" s="7">
        <v>4</v>
      </c>
      <c r="B17" s="8" t="s">
        <v>20</v>
      </c>
      <c r="C17" s="7" t="s">
        <v>1</v>
      </c>
      <c r="D17" s="7" t="s">
        <v>3</v>
      </c>
      <c r="E17" s="7">
        <v>7</v>
      </c>
      <c r="F17" s="14">
        <f>3932*E17</f>
        <v>27524</v>
      </c>
      <c r="G17" s="14">
        <v>27524</v>
      </c>
      <c r="H17" s="14">
        <v>100</v>
      </c>
      <c r="I17" s="14">
        <v>0</v>
      </c>
      <c r="J17" s="14">
        <v>0</v>
      </c>
      <c r="K17" s="14">
        <f t="shared" si="0"/>
        <v>27524</v>
      </c>
      <c r="L17" s="16" t="s">
        <v>4</v>
      </c>
      <c r="M17" s="16" t="s">
        <v>23</v>
      </c>
      <c r="N17" s="14">
        <v>27524</v>
      </c>
    </row>
    <row r="18" spans="1:14" ht="15.75">
      <c r="A18" s="7">
        <v>5</v>
      </c>
      <c r="B18" s="11" t="s">
        <v>21</v>
      </c>
      <c r="C18" s="7" t="s">
        <v>1</v>
      </c>
      <c r="D18" s="7" t="s">
        <v>3</v>
      </c>
      <c r="E18" s="7">
        <v>4</v>
      </c>
      <c r="F18" s="14">
        <f>48534*E18</f>
        <v>194136</v>
      </c>
      <c r="G18" s="14">
        <v>194136</v>
      </c>
      <c r="H18" s="14">
        <v>100</v>
      </c>
      <c r="I18" s="14">
        <v>0</v>
      </c>
      <c r="J18" s="14"/>
      <c r="K18" s="14">
        <f t="shared" si="0"/>
        <v>194136</v>
      </c>
      <c r="L18" s="16" t="s">
        <v>4</v>
      </c>
      <c r="M18" s="16" t="s">
        <v>23</v>
      </c>
      <c r="N18" s="14">
        <v>194136</v>
      </c>
    </row>
    <row r="19" spans="1:14" ht="35.25" customHeight="1">
      <c r="A19" s="7">
        <v>6</v>
      </c>
      <c r="B19" s="109" t="s">
        <v>22</v>
      </c>
      <c r="C19" s="7" t="s">
        <v>1</v>
      </c>
      <c r="D19" s="7" t="s">
        <v>3</v>
      </c>
      <c r="E19" s="7">
        <v>11</v>
      </c>
      <c r="F19" s="14">
        <f>3370.2*11</f>
        <v>37072.2</v>
      </c>
      <c r="G19" s="14">
        <f>3370.2*11</f>
        <v>37072.2</v>
      </c>
      <c r="H19" s="14">
        <v>100</v>
      </c>
      <c r="I19" s="14">
        <v>0</v>
      </c>
      <c r="J19" s="14">
        <v>0</v>
      </c>
      <c r="K19" s="14">
        <f t="shared" si="0"/>
        <v>37072.2</v>
      </c>
      <c r="L19" s="16" t="s">
        <v>33</v>
      </c>
      <c r="M19" s="16" t="s">
        <v>24</v>
      </c>
      <c r="N19" s="14">
        <f>3370.2*11</f>
        <v>37072.2</v>
      </c>
    </row>
    <row r="20" spans="1:14" ht="47.25">
      <c r="A20" s="7">
        <v>7</v>
      </c>
      <c r="B20" s="8" t="s">
        <v>25</v>
      </c>
      <c r="C20" s="7" t="s">
        <v>1</v>
      </c>
      <c r="D20" s="7" t="s">
        <v>3</v>
      </c>
      <c r="E20" s="7">
        <v>10</v>
      </c>
      <c r="F20" s="14">
        <v>45000</v>
      </c>
      <c r="G20" s="14">
        <v>45000</v>
      </c>
      <c r="H20" s="14">
        <v>100</v>
      </c>
      <c r="I20" s="14">
        <v>0</v>
      </c>
      <c r="J20" s="14">
        <v>0</v>
      </c>
      <c r="K20" s="14">
        <f t="shared" si="0"/>
        <v>45000</v>
      </c>
      <c r="L20" s="16" t="s">
        <v>27</v>
      </c>
      <c r="M20" s="16" t="s">
        <v>26</v>
      </c>
      <c r="N20" s="14">
        <v>45000</v>
      </c>
    </row>
    <row r="21" spans="1:14" ht="31.5">
      <c r="A21" s="7">
        <v>8</v>
      </c>
      <c r="B21" s="8" t="s">
        <v>38</v>
      </c>
      <c r="C21" s="7" t="s">
        <v>5</v>
      </c>
      <c r="D21" s="7" t="s">
        <v>3</v>
      </c>
      <c r="E21" s="7">
        <v>1</v>
      </c>
      <c r="F21" s="14">
        <v>30000</v>
      </c>
      <c r="G21" s="14">
        <v>30000</v>
      </c>
      <c r="H21" s="14">
        <v>100</v>
      </c>
      <c r="I21" s="14">
        <v>0</v>
      </c>
      <c r="J21" s="14">
        <v>0</v>
      </c>
      <c r="K21" s="14">
        <f>F21</f>
        <v>30000</v>
      </c>
      <c r="L21" s="16" t="s">
        <v>27</v>
      </c>
      <c r="M21" s="16" t="s">
        <v>26</v>
      </c>
      <c r="N21" s="14">
        <v>30000</v>
      </c>
    </row>
    <row r="22" spans="1:14" ht="31.5">
      <c r="A22" s="7">
        <v>9</v>
      </c>
      <c r="B22" s="8" t="s">
        <v>220</v>
      </c>
      <c r="C22" s="7" t="s">
        <v>5</v>
      </c>
      <c r="D22" s="7" t="s">
        <v>3</v>
      </c>
      <c r="E22" s="7">
        <v>2</v>
      </c>
      <c r="F22" s="14">
        <f>14524+10893</f>
        <v>25417</v>
      </c>
      <c r="G22" s="14">
        <v>25417</v>
      </c>
      <c r="H22" s="14">
        <v>100</v>
      </c>
      <c r="I22" s="14">
        <v>0</v>
      </c>
      <c r="J22" s="14">
        <v>0</v>
      </c>
      <c r="K22" s="14">
        <f>F22</f>
        <v>25417</v>
      </c>
      <c r="L22" s="16" t="s">
        <v>4</v>
      </c>
      <c r="M22" s="16" t="s">
        <v>26</v>
      </c>
      <c r="N22" s="14">
        <f>14524+10893</f>
        <v>25417</v>
      </c>
    </row>
    <row r="23" spans="1:14" ht="15.75">
      <c r="A23" s="7">
        <v>10</v>
      </c>
      <c r="B23" s="11" t="s">
        <v>6</v>
      </c>
      <c r="C23" s="7" t="s">
        <v>1</v>
      </c>
      <c r="D23" s="7" t="s">
        <v>34</v>
      </c>
      <c r="E23" s="7">
        <v>15</v>
      </c>
      <c r="F23" s="14">
        <f>700*E23</f>
        <v>10500</v>
      </c>
      <c r="G23" s="14">
        <v>10500</v>
      </c>
      <c r="H23" s="14">
        <v>100</v>
      </c>
      <c r="I23" s="14">
        <v>0</v>
      </c>
      <c r="J23" s="14">
        <v>0</v>
      </c>
      <c r="K23" s="14">
        <f t="shared" si="0"/>
        <v>10500</v>
      </c>
      <c r="L23" s="16" t="s">
        <v>28</v>
      </c>
      <c r="M23" s="16" t="s">
        <v>26</v>
      </c>
      <c r="N23" s="14">
        <v>10500</v>
      </c>
    </row>
    <row r="24" spans="1:14" s="1" customFormat="1" ht="15.75">
      <c r="A24" s="118" t="s">
        <v>29</v>
      </c>
      <c r="B24" s="119"/>
      <c r="C24" s="12" t="s">
        <v>30</v>
      </c>
      <c r="D24" s="12" t="s">
        <v>30</v>
      </c>
      <c r="E24" s="12" t="s">
        <v>30</v>
      </c>
      <c r="F24" s="15">
        <f aca="true" t="shared" si="1" ref="F24:K24">SUM(F14:F23)</f>
        <v>595930.2</v>
      </c>
      <c r="G24" s="15">
        <f t="shared" si="1"/>
        <v>595930.2</v>
      </c>
      <c r="H24" s="15"/>
      <c r="I24" s="15">
        <f t="shared" si="1"/>
        <v>0</v>
      </c>
      <c r="J24" s="15">
        <f t="shared" si="1"/>
        <v>0</v>
      </c>
      <c r="K24" s="15">
        <f t="shared" si="1"/>
        <v>595930.2</v>
      </c>
      <c r="L24" s="13" t="s">
        <v>30</v>
      </c>
      <c r="M24" s="13" t="s">
        <v>30</v>
      </c>
      <c r="N24" s="15">
        <f>SUM(N14:N23)</f>
        <v>595930.2</v>
      </c>
    </row>
    <row r="27" spans="1:5" ht="15.75">
      <c r="A27" s="117" t="s">
        <v>223</v>
      </c>
      <c r="B27" s="117"/>
      <c r="D27" s="116"/>
      <c r="E27" s="116"/>
    </row>
    <row r="28" spans="2:5" ht="15.75">
      <c r="B28" s="2" t="s">
        <v>151</v>
      </c>
      <c r="D28" s="112" t="s">
        <v>35</v>
      </c>
      <c r="E28" s="112"/>
    </row>
  </sheetData>
  <sheetProtection/>
  <mergeCells count="28">
    <mergeCell ref="A8:N8"/>
    <mergeCell ref="A3:B3"/>
    <mergeCell ref="A4:B4"/>
    <mergeCell ref="A7:N7"/>
    <mergeCell ref="K1:N1"/>
    <mergeCell ref="A1:B1"/>
    <mergeCell ref="A2:B2"/>
    <mergeCell ref="A5:B5"/>
    <mergeCell ref="E11:E12"/>
    <mergeCell ref="A24:B24"/>
    <mergeCell ref="L11:L12"/>
    <mergeCell ref="M11:M12"/>
    <mergeCell ref="N11:N12"/>
    <mergeCell ref="K2:N2"/>
    <mergeCell ref="K4:N4"/>
    <mergeCell ref="K3:N3"/>
    <mergeCell ref="K5:N5"/>
    <mergeCell ref="I11:K11"/>
    <mergeCell ref="D28:E28"/>
    <mergeCell ref="A9:N9"/>
    <mergeCell ref="A11:A12"/>
    <mergeCell ref="B11:B12"/>
    <mergeCell ref="C11:C12"/>
    <mergeCell ref="D11:D12"/>
    <mergeCell ref="G11:H11"/>
    <mergeCell ref="D27:E27"/>
    <mergeCell ref="A27:B27"/>
    <mergeCell ref="F11:F12"/>
  </mergeCells>
  <printOptions/>
  <pageMargins left="0.2755905511811024" right="0.2755905511811024" top="0.3937007874015748" bottom="0.3937007874015748" header="0.31496062992125984" footer="0.31496062992125984"/>
  <pageSetup fitToHeight="0" fitToWidth="1" horizontalDpi="600" verticalDpi="600" orientation="landscape" paperSize="9" scale="63" r:id="rId1"/>
  <ignoredErrors>
    <ignoredError sqref="G24 I24:J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H54" sqref="H54"/>
    </sheetView>
  </sheetViews>
  <sheetFormatPr defaultColWidth="9.140625" defaultRowHeight="15"/>
  <cols>
    <col min="1" max="1" width="9.140625" style="19" customWidth="1"/>
    <col min="2" max="2" width="51.7109375" style="19" customWidth="1"/>
    <col min="3" max="4" width="9.140625" style="19" customWidth="1"/>
    <col min="5" max="5" width="13.28125" style="19" customWidth="1"/>
    <col min="6" max="6" width="19.140625" style="19" customWidth="1"/>
    <col min="7" max="7" width="18.421875" style="19" customWidth="1"/>
    <col min="8" max="10" width="9.140625" style="19" customWidth="1"/>
    <col min="11" max="11" width="14.57421875" style="19" customWidth="1"/>
    <col min="12" max="12" width="13.57421875" style="19" customWidth="1"/>
    <col min="13" max="16384" width="9.140625" style="19" customWidth="1"/>
  </cols>
  <sheetData>
    <row r="1" spans="1:15" ht="15">
      <c r="A1" s="17"/>
      <c r="B1" s="18"/>
      <c r="L1" s="138"/>
      <c r="M1" s="138"/>
      <c r="N1" s="138"/>
      <c r="O1" s="138"/>
    </row>
    <row r="2" spans="1:15" ht="25.5" customHeight="1">
      <c r="A2" s="17"/>
      <c r="B2" s="18"/>
      <c r="L2" s="138"/>
      <c r="M2" s="138"/>
      <c r="N2" s="138"/>
      <c r="O2" s="138"/>
    </row>
    <row r="3" spans="1:15" ht="25.5" customHeight="1">
      <c r="A3" s="17"/>
      <c r="B3" s="110"/>
      <c r="G3" s="20"/>
      <c r="L3" s="138"/>
      <c r="M3" s="138"/>
      <c r="N3" s="138"/>
      <c r="O3" s="138"/>
    </row>
    <row r="4" spans="1:15" ht="15">
      <c r="A4" s="17"/>
      <c r="B4" s="18"/>
      <c r="L4" s="139"/>
      <c r="M4" s="139"/>
      <c r="N4" s="139"/>
      <c r="O4" s="139"/>
    </row>
    <row r="5" ht="15">
      <c r="A5" s="17"/>
    </row>
    <row r="6" spans="1:15" ht="15.75">
      <c r="A6" s="126" t="s">
        <v>152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6" ht="15.75">
      <c r="A7" s="92"/>
      <c r="B7" s="127" t="s">
        <v>154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ht="27.75" customHeight="1">
      <c r="A8" s="127" t="s">
        <v>155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93"/>
    </row>
    <row r="9" spans="1:13" ht="15" customHeight="1">
      <c r="A9" s="130" t="s">
        <v>0</v>
      </c>
      <c r="B9" s="132" t="s">
        <v>8</v>
      </c>
      <c r="C9" s="132" t="s">
        <v>12</v>
      </c>
      <c r="D9" s="132" t="s">
        <v>2</v>
      </c>
      <c r="E9" s="134" t="s">
        <v>31</v>
      </c>
      <c r="F9" s="144" t="s">
        <v>13</v>
      </c>
      <c r="G9" s="144"/>
      <c r="H9" s="135" t="s">
        <v>32</v>
      </c>
      <c r="I9" s="136"/>
      <c r="J9" s="137"/>
      <c r="K9" s="128" t="s">
        <v>16</v>
      </c>
      <c r="L9" s="140" t="s">
        <v>40</v>
      </c>
      <c r="M9" s="142" t="s">
        <v>159</v>
      </c>
    </row>
    <row r="10" spans="1:13" ht="12.75" customHeight="1">
      <c r="A10" s="131"/>
      <c r="B10" s="133"/>
      <c r="C10" s="133"/>
      <c r="D10" s="133"/>
      <c r="E10" s="129"/>
      <c r="F10" s="94" t="s">
        <v>9</v>
      </c>
      <c r="G10" s="94" t="s">
        <v>10</v>
      </c>
      <c r="H10" s="101" t="s">
        <v>41</v>
      </c>
      <c r="I10" s="102" t="s">
        <v>15</v>
      </c>
      <c r="J10" s="103" t="s">
        <v>42</v>
      </c>
      <c r="K10" s="129"/>
      <c r="L10" s="141"/>
      <c r="M10" s="143"/>
    </row>
    <row r="11" spans="1:13" ht="12.75" customHeight="1">
      <c r="A11" s="22" t="s">
        <v>162</v>
      </c>
      <c r="B11" s="23" t="s">
        <v>43</v>
      </c>
      <c r="C11" s="24"/>
      <c r="D11" s="24"/>
      <c r="E11" s="24"/>
      <c r="F11" s="24"/>
      <c r="G11" s="24"/>
      <c r="H11" s="24"/>
      <c r="I11" s="24"/>
      <c r="J11" s="24"/>
      <c r="K11" s="21"/>
      <c r="L11" s="21"/>
      <c r="M11" s="24"/>
    </row>
    <row r="12" spans="1:13" ht="12.75" customHeight="1">
      <c r="A12" s="25" t="s">
        <v>181</v>
      </c>
      <c r="B12" s="26" t="s">
        <v>44</v>
      </c>
      <c r="C12" s="27" t="s">
        <v>45</v>
      </c>
      <c r="D12" s="28">
        <v>8876</v>
      </c>
      <c r="E12" s="28">
        <v>348939</v>
      </c>
      <c r="F12" s="28">
        <v>348939</v>
      </c>
      <c r="G12" s="28">
        <v>100</v>
      </c>
      <c r="H12" s="28"/>
      <c r="I12" s="28"/>
      <c r="J12" s="28">
        <v>348939</v>
      </c>
      <c r="K12" s="29" t="s">
        <v>46</v>
      </c>
      <c r="L12" s="27" t="s">
        <v>47</v>
      </c>
      <c r="M12" s="28">
        <v>348939</v>
      </c>
    </row>
    <row r="13" spans="1:13" ht="12.75" customHeight="1">
      <c r="A13" s="25" t="s">
        <v>182</v>
      </c>
      <c r="B13" s="26" t="s">
        <v>48</v>
      </c>
      <c r="C13" s="30" t="s">
        <v>49</v>
      </c>
      <c r="D13" s="28">
        <v>48</v>
      </c>
      <c r="E13" s="28">
        <v>14458</v>
      </c>
      <c r="F13" s="28">
        <v>14458</v>
      </c>
      <c r="G13" s="28">
        <v>100</v>
      </c>
      <c r="H13" s="28"/>
      <c r="I13" s="28"/>
      <c r="J13" s="28">
        <v>14458</v>
      </c>
      <c r="K13" s="27" t="s">
        <v>50</v>
      </c>
      <c r="L13" s="27" t="s">
        <v>47</v>
      </c>
      <c r="M13" s="28">
        <v>14458</v>
      </c>
    </row>
    <row r="14" spans="1:13" ht="12.75" customHeight="1">
      <c r="A14" s="31" t="s">
        <v>183</v>
      </c>
      <c r="B14" s="32" t="s">
        <v>221</v>
      </c>
      <c r="C14" s="33" t="s">
        <v>49</v>
      </c>
      <c r="D14" s="32">
        <v>80</v>
      </c>
      <c r="E14" s="32">
        <v>23076</v>
      </c>
      <c r="F14" s="32">
        <v>23076</v>
      </c>
      <c r="G14" s="32">
        <v>100</v>
      </c>
      <c r="H14" s="32"/>
      <c r="I14" s="32"/>
      <c r="J14" s="32">
        <v>23076</v>
      </c>
      <c r="K14" s="34" t="s">
        <v>51</v>
      </c>
      <c r="L14" s="34" t="s">
        <v>47</v>
      </c>
      <c r="M14" s="32">
        <v>23076</v>
      </c>
    </row>
    <row r="15" spans="1:13" ht="12.75" customHeight="1">
      <c r="A15" s="31" t="s">
        <v>184</v>
      </c>
      <c r="B15" s="32" t="s">
        <v>52</v>
      </c>
      <c r="C15" s="34" t="s">
        <v>45</v>
      </c>
      <c r="D15" s="32">
        <v>2046</v>
      </c>
      <c r="E15" s="32">
        <v>113682</v>
      </c>
      <c r="F15" s="32">
        <v>113682</v>
      </c>
      <c r="G15" s="32">
        <v>100</v>
      </c>
      <c r="H15" s="32"/>
      <c r="I15" s="32"/>
      <c r="J15" s="32">
        <v>113682</v>
      </c>
      <c r="K15" s="34" t="s">
        <v>46</v>
      </c>
      <c r="L15" s="34" t="s">
        <v>47</v>
      </c>
      <c r="M15" s="32">
        <v>113682</v>
      </c>
    </row>
    <row r="16" spans="1:13" ht="12.75" customHeight="1">
      <c r="A16" s="31" t="s">
        <v>185</v>
      </c>
      <c r="B16" s="35" t="s">
        <v>53</v>
      </c>
      <c r="C16" s="34" t="s">
        <v>54</v>
      </c>
      <c r="D16" s="32">
        <v>148</v>
      </c>
      <c r="E16" s="32">
        <v>41814</v>
      </c>
      <c r="F16" s="32">
        <v>41814</v>
      </c>
      <c r="G16" s="32">
        <v>100</v>
      </c>
      <c r="H16" s="32"/>
      <c r="I16" s="32"/>
      <c r="J16" s="32">
        <v>41814</v>
      </c>
      <c r="K16" s="36" t="s">
        <v>46</v>
      </c>
      <c r="L16" s="34" t="s">
        <v>47</v>
      </c>
      <c r="M16" s="32">
        <v>41814</v>
      </c>
    </row>
    <row r="17" spans="1:13" ht="26.25" customHeight="1">
      <c r="A17" s="37" t="s">
        <v>186</v>
      </c>
      <c r="B17" s="35" t="s">
        <v>55</v>
      </c>
      <c r="C17" s="34" t="s">
        <v>54</v>
      </c>
      <c r="D17" s="32">
        <v>5</v>
      </c>
      <c r="E17" s="32">
        <v>20017</v>
      </c>
      <c r="F17" s="32">
        <v>20017</v>
      </c>
      <c r="G17" s="32">
        <v>100</v>
      </c>
      <c r="H17" s="32"/>
      <c r="I17" s="32"/>
      <c r="J17" s="32">
        <v>20017</v>
      </c>
      <c r="K17" s="34" t="s">
        <v>56</v>
      </c>
      <c r="L17" s="34" t="s">
        <v>47</v>
      </c>
      <c r="M17" s="32">
        <v>20017</v>
      </c>
    </row>
    <row r="18" spans="1:13" ht="27" customHeight="1">
      <c r="A18" s="37" t="s">
        <v>187</v>
      </c>
      <c r="B18" s="35" t="s">
        <v>57</v>
      </c>
      <c r="C18" s="34" t="s">
        <v>58</v>
      </c>
      <c r="D18" s="32">
        <v>0.6</v>
      </c>
      <c r="E18" s="32">
        <v>2346</v>
      </c>
      <c r="F18" s="32">
        <v>2346</v>
      </c>
      <c r="G18" s="32">
        <v>100</v>
      </c>
      <c r="H18" s="32"/>
      <c r="I18" s="32"/>
      <c r="J18" s="32">
        <v>2346</v>
      </c>
      <c r="K18" s="34" t="s">
        <v>51</v>
      </c>
      <c r="L18" s="34" t="s">
        <v>47</v>
      </c>
      <c r="M18" s="32">
        <v>2346</v>
      </c>
    </row>
    <row r="19" spans="1:13" ht="12.75" customHeight="1">
      <c r="A19" s="37" t="s">
        <v>188</v>
      </c>
      <c r="B19" s="35" t="s">
        <v>59</v>
      </c>
      <c r="C19" s="34" t="s">
        <v>58</v>
      </c>
      <c r="D19" s="32">
        <v>3.28</v>
      </c>
      <c r="E19" s="32">
        <v>7687</v>
      </c>
      <c r="F19" s="32">
        <v>7687</v>
      </c>
      <c r="G19" s="32">
        <v>100</v>
      </c>
      <c r="H19" s="32"/>
      <c r="I19" s="32"/>
      <c r="J19" s="32">
        <v>7687</v>
      </c>
      <c r="K19" s="34" t="s">
        <v>51</v>
      </c>
      <c r="L19" s="34" t="s">
        <v>47</v>
      </c>
      <c r="M19" s="32">
        <v>7687</v>
      </c>
    </row>
    <row r="20" spans="1:13" ht="12.75" customHeight="1">
      <c r="A20" s="37" t="s">
        <v>189</v>
      </c>
      <c r="B20" s="35" t="s">
        <v>60</v>
      </c>
      <c r="C20" s="33" t="s">
        <v>61</v>
      </c>
      <c r="D20" s="32">
        <v>15</v>
      </c>
      <c r="E20" s="32">
        <v>102461</v>
      </c>
      <c r="F20" s="32">
        <v>102461</v>
      </c>
      <c r="G20" s="32">
        <v>100</v>
      </c>
      <c r="H20" s="32"/>
      <c r="I20" s="32"/>
      <c r="J20" s="32">
        <v>102461</v>
      </c>
      <c r="K20" s="34" t="s">
        <v>56</v>
      </c>
      <c r="L20" s="34" t="s">
        <v>47</v>
      </c>
      <c r="M20" s="32">
        <v>102461</v>
      </c>
    </row>
    <row r="21" spans="1:13" ht="12.75" customHeight="1">
      <c r="A21" s="37"/>
      <c r="B21" s="38" t="s">
        <v>85</v>
      </c>
      <c r="C21" s="34"/>
      <c r="D21" s="32"/>
      <c r="E21" s="39">
        <f>E12+E13+E14+E15+E16+E17+E18+E19+E20</f>
        <v>674480</v>
      </c>
      <c r="F21" s="39">
        <f>F12+F13+F14+F15+F16+F17+F18+F19+F20</f>
        <v>674480</v>
      </c>
      <c r="G21" s="32">
        <v>100</v>
      </c>
      <c r="H21" s="32"/>
      <c r="I21" s="32"/>
      <c r="J21" s="39">
        <f>J12+J13+J14+J15+J16+J17+J18+J19+J20</f>
        <v>674480</v>
      </c>
      <c r="K21" s="34"/>
      <c r="L21" s="34"/>
      <c r="M21" s="39">
        <f>M12+M13+M14+M15+M16+M17+M18+M19+M20</f>
        <v>674480</v>
      </c>
    </row>
    <row r="22" spans="1:13" ht="12.75" customHeight="1">
      <c r="A22" s="37" t="s">
        <v>177</v>
      </c>
      <c r="B22" s="40" t="s">
        <v>62</v>
      </c>
      <c r="C22" s="32"/>
      <c r="D22" s="32"/>
      <c r="E22" s="32"/>
      <c r="F22" s="32"/>
      <c r="G22" s="32"/>
      <c r="H22" s="32"/>
      <c r="I22" s="32"/>
      <c r="J22" s="32"/>
      <c r="K22" s="33"/>
      <c r="L22" s="33"/>
      <c r="M22" s="32"/>
    </row>
    <row r="23" spans="1:13" ht="12.75" customHeight="1">
      <c r="A23" s="31" t="s">
        <v>190</v>
      </c>
      <c r="B23" s="35" t="s">
        <v>44</v>
      </c>
      <c r="C23" s="34" t="s">
        <v>45</v>
      </c>
      <c r="D23" s="32">
        <v>3534</v>
      </c>
      <c r="E23" s="32">
        <v>275518</v>
      </c>
      <c r="F23" s="32">
        <v>275518</v>
      </c>
      <c r="G23" s="32">
        <v>100</v>
      </c>
      <c r="H23" s="32"/>
      <c r="I23" s="32"/>
      <c r="J23" s="32">
        <v>275518</v>
      </c>
      <c r="K23" s="36" t="s">
        <v>63</v>
      </c>
      <c r="L23" s="34" t="s">
        <v>47</v>
      </c>
      <c r="M23" s="32">
        <v>275518</v>
      </c>
    </row>
    <row r="24" spans="1:13" ht="12.75" customHeight="1">
      <c r="A24" s="31" t="s">
        <v>191</v>
      </c>
      <c r="B24" s="35" t="s">
        <v>64</v>
      </c>
      <c r="C24" s="33" t="s">
        <v>49</v>
      </c>
      <c r="D24" s="32">
        <v>48</v>
      </c>
      <c r="E24" s="32">
        <v>13002</v>
      </c>
      <c r="F24" s="32">
        <v>13002</v>
      </c>
      <c r="G24" s="32">
        <v>100</v>
      </c>
      <c r="H24" s="32"/>
      <c r="I24" s="32"/>
      <c r="J24" s="32">
        <v>13002</v>
      </c>
      <c r="K24" s="36" t="s">
        <v>50</v>
      </c>
      <c r="L24" s="34" t="s">
        <v>47</v>
      </c>
      <c r="M24" s="32">
        <v>13002</v>
      </c>
    </row>
    <row r="25" spans="1:13" ht="12.75" customHeight="1">
      <c r="A25" s="31" t="s">
        <v>192</v>
      </c>
      <c r="B25" s="35" t="s">
        <v>65</v>
      </c>
      <c r="C25" s="34" t="s">
        <v>45</v>
      </c>
      <c r="D25" s="32">
        <v>1166</v>
      </c>
      <c r="E25" s="32">
        <v>192778</v>
      </c>
      <c r="F25" s="32">
        <v>192778</v>
      </c>
      <c r="G25" s="32">
        <v>100</v>
      </c>
      <c r="H25" s="32"/>
      <c r="I25" s="32"/>
      <c r="J25" s="32">
        <v>192778</v>
      </c>
      <c r="K25" s="36" t="s">
        <v>63</v>
      </c>
      <c r="L25" s="34" t="s">
        <v>47</v>
      </c>
      <c r="M25" s="32">
        <v>192778</v>
      </c>
    </row>
    <row r="26" spans="1:13" ht="12.75" customHeight="1">
      <c r="A26" s="31" t="s">
        <v>193</v>
      </c>
      <c r="B26" s="35" t="s">
        <v>53</v>
      </c>
      <c r="C26" s="34" t="s">
        <v>54</v>
      </c>
      <c r="D26" s="32">
        <v>75</v>
      </c>
      <c r="E26" s="32">
        <v>16860</v>
      </c>
      <c r="F26" s="32">
        <v>16860</v>
      </c>
      <c r="G26" s="32">
        <v>100</v>
      </c>
      <c r="H26" s="32"/>
      <c r="I26" s="32"/>
      <c r="J26" s="32">
        <v>16860</v>
      </c>
      <c r="K26" s="36" t="s">
        <v>63</v>
      </c>
      <c r="L26" s="34" t="s">
        <v>47</v>
      </c>
      <c r="M26" s="32">
        <v>16860</v>
      </c>
    </row>
    <row r="27" spans="1:13" ht="12.75" customHeight="1">
      <c r="A27" s="37" t="s">
        <v>194</v>
      </c>
      <c r="B27" s="35" t="s">
        <v>66</v>
      </c>
      <c r="C27" s="33" t="s">
        <v>49</v>
      </c>
      <c r="D27" s="32">
        <v>32</v>
      </c>
      <c r="E27" s="32">
        <v>15119</v>
      </c>
      <c r="F27" s="32">
        <v>15119</v>
      </c>
      <c r="G27" s="32">
        <v>100</v>
      </c>
      <c r="H27" s="32"/>
      <c r="I27" s="32"/>
      <c r="J27" s="32">
        <v>15119</v>
      </c>
      <c r="K27" s="34" t="s">
        <v>67</v>
      </c>
      <c r="L27" s="34" t="s">
        <v>47</v>
      </c>
      <c r="M27" s="32">
        <v>15119</v>
      </c>
    </row>
    <row r="28" spans="1:13" ht="12.75" customHeight="1">
      <c r="A28" s="37"/>
      <c r="B28" s="38" t="s">
        <v>85</v>
      </c>
      <c r="C28" s="32"/>
      <c r="D28" s="32"/>
      <c r="E28" s="39">
        <f>E23+E24+E25+E26+E27</f>
        <v>513277</v>
      </c>
      <c r="F28" s="39">
        <f>F23+F24+F25+F26+F27</f>
        <v>513277</v>
      </c>
      <c r="G28" s="32">
        <v>100</v>
      </c>
      <c r="H28" s="32"/>
      <c r="I28" s="32"/>
      <c r="J28" s="39">
        <f>J23+J24+J25+J26+J27</f>
        <v>513277</v>
      </c>
      <c r="K28" s="34"/>
      <c r="L28" s="34"/>
      <c r="M28" s="39">
        <f>M23+M24+M25+M26+M27</f>
        <v>513277</v>
      </c>
    </row>
    <row r="29" spans="1:13" ht="12.75" customHeight="1">
      <c r="A29" s="31" t="s">
        <v>176</v>
      </c>
      <c r="B29" s="40" t="s">
        <v>68</v>
      </c>
      <c r="C29" s="32"/>
      <c r="D29" s="32"/>
      <c r="E29" s="32"/>
      <c r="F29" s="32"/>
      <c r="G29" s="32"/>
      <c r="H29" s="32"/>
      <c r="I29" s="32"/>
      <c r="J29" s="32"/>
      <c r="K29" s="33"/>
      <c r="L29" s="33"/>
      <c r="M29" s="32"/>
    </row>
    <row r="30" spans="1:13" ht="12.75" customHeight="1">
      <c r="A30" s="31" t="s">
        <v>195</v>
      </c>
      <c r="B30" s="35" t="s">
        <v>69</v>
      </c>
      <c r="C30" s="34" t="s">
        <v>45</v>
      </c>
      <c r="D30" s="32">
        <v>8115</v>
      </c>
      <c r="E30" s="32">
        <v>255443</v>
      </c>
      <c r="F30" s="32">
        <v>255443</v>
      </c>
      <c r="G30" s="32">
        <v>100</v>
      </c>
      <c r="H30" s="32"/>
      <c r="I30" s="32"/>
      <c r="J30" s="32">
        <v>255443</v>
      </c>
      <c r="K30" s="36" t="s">
        <v>70</v>
      </c>
      <c r="L30" s="34" t="s">
        <v>47</v>
      </c>
      <c r="M30" s="32">
        <v>255443</v>
      </c>
    </row>
    <row r="31" spans="1:13" ht="12.75" customHeight="1">
      <c r="A31" s="31" t="s">
        <v>196</v>
      </c>
      <c r="B31" s="35" t="s">
        <v>53</v>
      </c>
      <c r="C31" s="34" t="s">
        <v>54</v>
      </c>
      <c r="D31" s="32">
        <v>54</v>
      </c>
      <c r="E31" s="32">
        <v>89401</v>
      </c>
      <c r="F31" s="32">
        <v>89401</v>
      </c>
      <c r="G31" s="32">
        <v>100</v>
      </c>
      <c r="H31" s="32"/>
      <c r="I31" s="32"/>
      <c r="J31" s="32">
        <v>89401</v>
      </c>
      <c r="K31" s="36" t="s">
        <v>70</v>
      </c>
      <c r="L31" s="34" t="s">
        <v>47</v>
      </c>
      <c r="M31" s="32">
        <v>89401</v>
      </c>
    </row>
    <row r="32" spans="1:13" ht="12.75" customHeight="1">
      <c r="A32" s="37" t="s">
        <v>197</v>
      </c>
      <c r="B32" s="35" t="s">
        <v>222</v>
      </c>
      <c r="C32" s="34" t="s">
        <v>71</v>
      </c>
      <c r="D32" s="32">
        <v>0.18</v>
      </c>
      <c r="E32" s="32">
        <v>18472</v>
      </c>
      <c r="F32" s="32">
        <v>18472</v>
      </c>
      <c r="G32" s="32">
        <v>100</v>
      </c>
      <c r="H32" s="32"/>
      <c r="I32" s="32"/>
      <c r="J32" s="32">
        <v>18472</v>
      </c>
      <c r="K32" s="34" t="s">
        <v>51</v>
      </c>
      <c r="L32" s="34" t="s">
        <v>47</v>
      </c>
      <c r="M32" s="32">
        <v>18472</v>
      </c>
    </row>
    <row r="33" spans="1:13" ht="12.75" customHeight="1">
      <c r="A33" s="37" t="s">
        <v>204</v>
      </c>
      <c r="B33" s="35" t="s">
        <v>72</v>
      </c>
      <c r="C33" s="34" t="s">
        <v>54</v>
      </c>
      <c r="D33" s="32">
        <v>4</v>
      </c>
      <c r="E33" s="32">
        <v>71118</v>
      </c>
      <c r="F33" s="32">
        <v>71118</v>
      </c>
      <c r="G33" s="32">
        <v>100</v>
      </c>
      <c r="H33" s="32"/>
      <c r="I33" s="32"/>
      <c r="J33" s="32">
        <v>71118</v>
      </c>
      <c r="K33" s="34" t="s">
        <v>73</v>
      </c>
      <c r="L33" s="34" t="s">
        <v>47</v>
      </c>
      <c r="M33" s="32">
        <v>71118</v>
      </c>
    </row>
    <row r="34" spans="1:13" ht="12.75" customHeight="1">
      <c r="A34" s="37" t="s">
        <v>198</v>
      </c>
      <c r="B34" s="35" t="s">
        <v>74</v>
      </c>
      <c r="C34" s="34" t="s">
        <v>54</v>
      </c>
      <c r="D34" s="32">
        <v>1</v>
      </c>
      <c r="E34" s="32">
        <v>7525</v>
      </c>
      <c r="F34" s="32">
        <v>7525</v>
      </c>
      <c r="G34" s="32">
        <v>100</v>
      </c>
      <c r="H34" s="32"/>
      <c r="I34" s="32"/>
      <c r="J34" s="32">
        <v>7525</v>
      </c>
      <c r="K34" s="34" t="s">
        <v>75</v>
      </c>
      <c r="L34" s="34" t="s">
        <v>47</v>
      </c>
      <c r="M34" s="32">
        <v>7525</v>
      </c>
    </row>
    <row r="35" spans="1:13" ht="14.25" customHeight="1">
      <c r="A35" s="37" t="s">
        <v>199</v>
      </c>
      <c r="B35" s="35" t="s">
        <v>76</v>
      </c>
      <c r="C35" s="34" t="s">
        <v>54</v>
      </c>
      <c r="D35" s="32">
        <v>1</v>
      </c>
      <c r="E35" s="32">
        <v>17078</v>
      </c>
      <c r="F35" s="32">
        <v>17078</v>
      </c>
      <c r="G35" s="32">
        <v>100</v>
      </c>
      <c r="H35" s="32"/>
      <c r="I35" s="32"/>
      <c r="J35" s="32">
        <v>17078</v>
      </c>
      <c r="K35" s="34" t="s">
        <v>75</v>
      </c>
      <c r="L35" s="34" t="s">
        <v>47</v>
      </c>
      <c r="M35" s="32">
        <v>17078</v>
      </c>
    </row>
    <row r="36" spans="1:13" ht="12.75" customHeight="1">
      <c r="A36" s="37" t="s">
        <v>200</v>
      </c>
      <c r="B36" s="35" t="s">
        <v>77</v>
      </c>
      <c r="C36" s="34" t="s">
        <v>54</v>
      </c>
      <c r="D36" s="32">
        <v>2</v>
      </c>
      <c r="E36" s="32">
        <v>17466</v>
      </c>
      <c r="F36" s="32">
        <v>17466</v>
      </c>
      <c r="G36" s="32">
        <v>100</v>
      </c>
      <c r="H36" s="32"/>
      <c r="I36" s="32"/>
      <c r="J36" s="32">
        <v>17466</v>
      </c>
      <c r="K36" s="34" t="s">
        <v>78</v>
      </c>
      <c r="L36" s="34" t="s">
        <v>47</v>
      </c>
      <c r="M36" s="32">
        <v>17466</v>
      </c>
    </row>
    <row r="37" spans="1:13" ht="12.75" customHeight="1">
      <c r="A37" s="37" t="s">
        <v>201</v>
      </c>
      <c r="B37" s="35" t="s">
        <v>79</v>
      </c>
      <c r="C37" s="34" t="s">
        <v>54</v>
      </c>
      <c r="D37" s="32">
        <v>1</v>
      </c>
      <c r="E37" s="32">
        <v>8368</v>
      </c>
      <c r="F37" s="32">
        <v>8368</v>
      </c>
      <c r="G37" s="32">
        <v>100</v>
      </c>
      <c r="H37" s="32"/>
      <c r="I37" s="32"/>
      <c r="J37" s="32">
        <v>8368</v>
      </c>
      <c r="K37" s="34" t="s">
        <v>78</v>
      </c>
      <c r="L37" s="34" t="s">
        <v>47</v>
      </c>
      <c r="M37" s="32">
        <v>8368</v>
      </c>
    </row>
    <row r="38" spans="1:13" ht="12.75" customHeight="1">
      <c r="A38" s="37" t="s">
        <v>202</v>
      </c>
      <c r="B38" s="35" t="s">
        <v>80</v>
      </c>
      <c r="C38" s="34" t="s">
        <v>54</v>
      </c>
      <c r="D38" s="32">
        <v>1</v>
      </c>
      <c r="E38" s="32">
        <v>8307</v>
      </c>
      <c r="F38" s="32">
        <v>8307</v>
      </c>
      <c r="G38" s="32">
        <v>100</v>
      </c>
      <c r="H38" s="32"/>
      <c r="I38" s="32"/>
      <c r="J38" s="32">
        <v>8307</v>
      </c>
      <c r="K38" s="34" t="s">
        <v>51</v>
      </c>
      <c r="L38" s="34" t="s">
        <v>47</v>
      </c>
      <c r="M38" s="32">
        <v>8307</v>
      </c>
    </row>
    <row r="39" spans="1:13" ht="12.75" customHeight="1">
      <c r="A39" s="37" t="s">
        <v>203</v>
      </c>
      <c r="B39" s="35" t="s">
        <v>81</v>
      </c>
      <c r="C39" s="34" t="s">
        <v>54</v>
      </c>
      <c r="D39" s="32">
        <v>2</v>
      </c>
      <c r="E39" s="32">
        <v>30044</v>
      </c>
      <c r="F39" s="32">
        <v>30044</v>
      </c>
      <c r="G39" s="32">
        <v>100</v>
      </c>
      <c r="H39" s="32"/>
      <c r="I39" s="32"/>
      <c r="J39" s="32">
        <v>30044</v>
      </c>
      <c r="K39" s="34" t="s">
        <v>78</v>
      </c>
      <c r="L39" s="34" t="s">
        <v>47</v>
      </c>
      <c r="M39" s="32">
        <v>30044</v>
      </c>
    </row>
    <row r="40" spans="1:13" ht="12.75" customHeight="1">
      <c r="A40" s="37" t="s">
        <v>205</v>
      </c>
      <c r="B40" s="41" t="s">
        <v>82</v>
      </c>
      <c r="C40" s="34" t="s">
        <v>61</v>
      </c>
      <c r="D40" s="32">
        <v>168</v>
      </c>
      <c r="E40" s="42">
        <v>72938</v>
      </c>
      <c r="F40" s="42">
        <v>72938</v>
      </c>
      <c r="G40" s="32">
        <v>100</v>
      </c>
      <c r="H40" s="32"/>
      <c r="I40" s="32"/>
      <c r="J40" s="42">
        <v>72938</v>
      </c>
      <c r="K40" s="34" t="s">
        <v>83</v>
      </c>
      <c r="L40" s="34" t="s">
        <v>47</v>
      </c>
      <c r="M40" s="42">
        <v>72938</v>
      </c>
    </row>
    <row r="41" spans="1:13" ht="12.75" customHeight="1">
      <c r="A41" s="37" t="s">
        <v>212</v>
      </c>
      <c r="B41" s="41" t="s">
        <v>84</v>
      </c>
      <c r="C41" s="34" t="s">
        <v>61</v>
      </c>
      <c r="D41" s="32">
        <v>31</v>
      </c>
      <c r="E41" s="35">
        <v>17787</v>
      </c>
      <c r="F41" s="35">
        <v>17787</v>
      </c>
      <c r="G41" s="32">
        <v>100</v>
      </c>
      <c r="H41" s="32"/>
      <c r="I41" s="32"/>
      <c r="J41" s="35">
        <v>17787</v>
      </c>
      <c r="K41" s="34" t="s">
        <v>83</v>
      </c>
      <c r="L41" s="34" t="s">
        <v>47</v>
      </c>
      <c r="M41" s="35">
        <v>17787</v>
      </c>
    </row>
    <row r="42" spans="1:13" ht="12.75" customHeight="1">
      <c r="A42" s="37"/>
      <c r="B42" s="38" t="s">
        <v>85</v>
      </c>
      <c r="C42" s="34"/>
      <c r="D42" s="32"/>
      <c r="E42" s="39">
        <v>613947</v>
      </c>
      <c r="F42" s="39">
        <v>613947</v>
      </c>
      <c r="G42" s="32">
        <v>100</v>
      </c>
      <c r="H42" s="32"/>
      <c r="I42" s="32"/>
      <c r="J42" s="39">
        <v>613947</v>
      </c>
      <c r="K42" s="34"/>
      <c r="L42" s="34"/>
      <c r="M42" s="39">
        <v>613947</v>
      </c>
    </row>
    <row r="43" spans="1:13" ht="12.75" customHeight="1">
      <c r="A43" s="37" t="s">
        <v>206</v>
      </c>
      <c r="B43" s="43" t="s">
        <v>86</v>
      </c>
      <c r="C43" s="44"/>
      <c r="D43" s="44"/>
      <c r="E43" s="44"/>
      <c r="F43" s="44"/>
      <c r="G43" s="44"/>
      <c r="H43" s="44"/>
      <c r="I43" s="44"/>
      <c r="J43" s="44"/>
      <c r="K43" s="45"/>
      <c r="L43" s="46"/>
      <c r="M43" s="44"/>
    </row>
    <row r="44" spans="1:13" ht="12.75" customHeight="1">
      <c r="A44" s="37" t="s">
        <v>211</v>
      </c>
      <c r="B44" s="35" t="s">
        <v>87</v>
      </c>
      <c r="C44" s="34" t="s">
        <v>49</v>
      </c>
      <c r="D44" s="32">
        <v>360</v>
      </c>
      <c r="E44" s="32">
        <v>464649</v>
      </c>
      <c r="F44" s="32">
        <v>464649</v>
      </c>
      <c r="G44" s="32">
        <v>100</v>
      </c>
      <c r="H44" s="32"/>
      <c r="I44" s="32"/>
      <c r="J44" s="32">
        <v>464649</v>
      </c>
      <c r="K44" s="36" t="s">
        <v>46</v>
      </c>
      <c r="L44" s="34" t="s">
        <v>47</v>
      </c>
      <c r="M44" s="32">
        <v>464649</v>
      </c>
    </row>
    <row r="45" spans="1:13" ht="12.75" customHeight="1">
      <c r="A45" s="37" t="s">
        <v>207</v>
      </c>
      <c r="B45" s="35" t="s">
        <v>88</v>
      </c>
      <c r="C45" s="34" t="s">
        <v>54</v>
      </c>
      <c r="D45" s="32">
        <v>1</v>
      </c>
      <c r="E45" s="32">
        <v>21278</v>
      </c>
      <c r="F45" s="32">
        <v>21278</v>
      </c>
      <c r="G45" s="32">
        <v>100</v>
      </c>
      <c r="H45" s="32"/>
      <c r="I45" s="32"/>
      <c r="J45" s="32">
        <v>21278</v>
      </c>
      <c r="K45" s="34" t="s">
        <v>89</v>
      </c>
      <c r="L45" s="34" t="s">
        <v>47</v>
      </c>
      <c r="M45" s="32">
        <v>21278</v>
      </c>
    </row>
    <row r="46" spans="1:13" ht="12.75" customHeight="1">
      <c r="A46" s="37" t="s">
        <v>208</v>
      </c>
      <c r="B46" s="35" t="s">
        <v>90</v>
      </c>
      <c r="C46" s="34" t="s">
        <v>54</v>
      </c>
      <c r="D46" s="47">
        <v>4</v>
      </c>
      <c r="E46" s="32">
        <v>97924</v>
      </c>
      <c r="F46" s="32">
        <v>97924</v>
      </c>
      <c r="G46" s="32">
        <v>100</v>
      </c>
      <c r="H46" s="32"/>
      <c r="I46" s="32"/>
      <c r="J46" s="32">
        <v>97924</v>
      </c>
      <c r="K46" s="34" t="s">
        <v>56</v>
      </c>
      <c r="L46" s="34" t="s">
        <v>47</v>
      </c>
      <c r="M46" s="32">
        <v>97924</v>
      </c>
    </row>
    <row r="47" spans="1:13" ht="12.75" customHeight="1">
      <c r="A47" s="37" t="s">
        <v>209</v>
      </c>
      <c r="B47" s="35" t="s">
        <v>91</v>
      </c>
      <c r="C47" s="27" t="s">
        <v>61</v>
      </c>
      <c r="D47" s="28">
        <v>36</v>
      </c>
      <c r="E47" s="48">
        <v>19221</v>
      </c>
      <c r="F47" s="48">
        <v>19221</v>
      </c>
      <c r="G47" s="28">
        <v>100</v>
      </c>
      <c r="H47" s="28"/>
      <c r="I47" s="28"/>
      <c r="J47" s="48">
        <v>19221</v>
      </c>
      <c r="K47" s="27" t="s">
        <v>83</v>
      </c>
      <c r="L47" s="27" t="s">
        <v>47</v>
      </c>
      <c r="M47" s="48">
        <v>19221</v>
      </c>
    </row>
    <row r="48" spans="1:13" ht="12.75" customHeight="1">
      <c r="A48" s="37" t="s">
        <v>210</v>
      </c>
      <c r="B48" s="35" t="s">
        <v>92</v>
      </c>
      <c r="C48" s="28" t="s">
        <v>54</v>
      </c>
      <c r="D48" s="28">
        <v>2</v>
      </c>
      <c r="E48" s="28">
        <v>15960</v>
      </c>
      <c r="F48" s="28">
        <v>15960</v>
      </c>
      <c r="G48" s="28">
        <v>100</v>
      </c>
      <c r="H48" s="28"/>
      <c r="I48" s="28"/>
      <c r="J48" s="28">
        <v>15960</v>
      </c>
      <c r="K48" s="27" t="s">
        <v>75</v>
      </c>
      <c r="L48" s="27" t="s">
        <v>47</v>
      </c>
      <c r="M48" s="28">
        <v>15960</v>
      </c>
    </row>
    <row r="49" spans="1:13" ht="12.75" customHeight="1">
      <c r="A49" s="22"/>
      <c r="B49" s="35"/>
      <c r="C49" s="27"/>
      <c r="D49" s="28"/>
      <c r="E49" s="28"/>
      <c r="F49" s="28"/>
      <c r="G49" s="28"/>
      <c r="H49" s="28"/>
      <c r="I49" s="28"/>
      <c r="J49" s="28"/>
      <c r="K49" s="27"/>
      <c r="L49" s="27"/>
      <c r="M49" s="28"/>
    </row>
    <row r="50" spans="1:13" ht="12.75" customHeight="1">
      <c r="A50" s="22"/>
      <c r="B50" s="105" t="s">
        <v>85</v>
      </c>
      <c r="C50" s="27"/>
      <c r="D50" s="28"/>
      <c r="E50" s="49">
        <v>619032</v>
      </c>
      <c r="F50" s="49">
        <v>619032</v>
      </c>
      <c r="G50" s="28"/>
      <c r="H50" s="28"/>
      <c r="I50" s="28"/>
      <c r="J50" s="49">
        <v>619032</v>
      </c>
      <c r="K50" s="28"/>
      <c r="L50" s="28"/>
      <c r="M50" s="49">
        <v>619032</v>
      </c>
    </row>
    <row r="51" spans="1:13" ht="15">
      <c r="A51" s="25"/>
      <c r="B51" s="105" t="s">
        <v>93</v>
      </c>
      <c r="C51" s="28"/>
      <c r="D51" s="28"/>
      <c r="E51" s="49">
        <v>2420736</v>
      </c>
      <c r="F51" s="49">
        <v>2420736</v>
      </c>
      <c r="G51" s="28"/>
      <c r="H51" s="28"/>
      <c r="I51" s="28"/>
      <c r="J51" s="49">
        <v>2420736</v>
      </c>
      <c r="K51" s="28"/>
      <c r="L51" s="28"/>
      <c r="M51" s="49">
        <v>2420736</v>
      </c>
    </row>
    <row r="52" spans="1:13" ht="15">
      <c r="A52" s="25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4" spans="2:5" ht="26.25">
      <c r="B54" s="50" t="s">
        <v>161</v>
      </c>
      <c r="D54" s="116"/>
      <c r="E54" s="116"/>
    </row>
    <row r="55" spans="2:5" ht="15">
      <c r="B55" s="19" t="s">
        <v>151</v>
      </c>
      <c r="D55" s="112" t="s">
        <v>35</v>
      </c>
      <c r="E55" s="112"/>
    </row>
    <row r="58" ht="15">
      <c r="B58" s="51" t="s">
        <v>39</v>
      </c>
    </row>
    <row r="2593" ht="10.5" customHeight="1"/>
    <row r="2594" ht="15" hidden="1"/>
  </sheetData>
  <sheetProtection/>
  <mergeCells count="19">
    <mergeCell ref="D54:E54"/>
    <mergeCell ref="D55:E55"/>
    <mergeCell ref="L1:O1"/>
    <mergeCell ref="L2:O2"/>
    <mergeCell ref="L3:O3"/>
    <mergeCell ref="L4:O4"/>
    <mergeCell ref="L9:L10"/>
    <mergeCell ref="M9:M10"/>
    <mergeCell ref="B7:P7"/>
    <mergeCell ref="F9:G9"/>
    <mergeCell ref="A6:O6"/>
    <mergeCell ref="A8:O8"/>
    <mergeCell ref="K9:K10"/>
    <mergeCell ref="A9:A10"/>
    <mergeCell ref="B9:B10"/>
    <mergeCell ref="C9:C10"/>
    <mergeCell ref="D9:D10"/>
    <mergeCell ref="E9:E10"/>
    <mergeCell ref="H9:J9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60.8515625" style="0" customWidth="1"/>
    <col min="5" max="5" width="10.57421875" style="0" customWidth="1"/>
    <col min="6" max="6" width="9.7109375" style="0" customWidth="1"/>
    <col min="7" max="7" width="12.140625" style="0" customWidth="1"/>
    <col min="10" max="10" width="12.57421875" style="0" customWidth="1"/>
    <col min="11" max="11" width="16.8515625" style="0" customWidth="1"/>
    <col min="12" max="12" width="15.140625" style="0" customWidth="1"/>
    <col min="13" max="13" width="11.57421875" style="0" customWidth="1"/>
    <col min="14" max="14" width="12.8515625" style="0" customWidth="1"/>
    <col min="15" max="15" width="12.00390625" style="0" customWidth="1"/>
  </cols>
  <sheetData>
    <row r="1" spans="1:15" ht="15">
      <c r="A1" s="52"/>
      <c r="O1" s="53"/>
    </row>
    <row r="2" spans="1:15" ht="15">
      <c r="A2" s="52"/>
      <c r="M2" s="145"/>
      <c r="N2" s="145"/>
      <c r="O2" s="145"/>
    </row>
    <row r="3" spans="1:15" ht="15">
      <c r="A3" s="52"/>
      <c r="M3" s="145"/>
      <c r="N3" s="145"/>
      <c r="O3" s="145"/>
    </row>
    <row r="4" spans="1:15" ht="15">
      <c r="A4" s="52"/>
      <c r="B4" s="53"/>
      <c r="O4" s="53"/>
    </row>
    <row r="5" ht="15">
      <c r="A5" s="52"/>
    </row>
    <row r="6" spans="1:15" ht="15.75">
      <c r="A6" s="146" t="s">
        <v>152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6" ht="15.75">
      <c r="A7" s="91"/>
      <c r="B7" s="148" t="s">
        <v>153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5" ht="15.75">
      <c r="A8" s="147" t="s">
        <v>156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8"/>
      <c r="O8" s="148"/>
    </row>
    <row r="9" spans="1:15" ht="24.75" customHeight="1">
      <c r="A9" s="54" t="s">
        <v>94</v>
      </c>
      <c r="B9" s="55" t="s">
        <v>95</v>
      </c>
      <c r="C9" s="56" t="s">
        <v>96</v>
      </c>
      <c r="D9" s="56" t="s">
        <v>2</v>
      </c>
      <c r="E9" s="95" t="s">
        <v>97</v>
      </c>
      <c r="F9" s="144" t="s">
        <v>13</v>
      </c>
      <c r="G9" s="144"/>
      <c r="H9" s="149" t="s">
        <v>32</v>
      </c>
      <c r="I9" s="149"/>
      <c r="J9" s="150"/>
      <c r="K9" s="56" t="s">
        <v>98</v>
      </c>
      <c r="L9" s="56" t="s">
        <v>99</v>
      </c>
      <c r="M9" s="58" t="s">
        <v>100</v>
      </c>
      <c r="N9" s="104"/>
      <c r="O9" s="104"/>
    </row>
    <row r="10" spans="1:13" ht="49.5" customHeight="1">
      <c r="A10" s="59" t="s">
        <v>101</v>
      </c>
      <c r="B10" s="60" t="s">
        <v>180</v>
      </c>
      <c r="C10" s="61" t="s">
        <v>102</v>
      </c>
      <c r="D10" s="61"/>
      <c r="E10" s="98" t="s">
        <v>103</v>
      </c>
      <c r="F10" s="94" t="s">
        <v>9</v>
      </c>
      <c r="G10" s="94" t="s">
        <v>10</v>
      </c>
      <c r="H10" s="99" t="s">
        <v>104</v>
      </c>
      <c r="I10" s="60" t="s">
        <v>105</v>
      </c>
      <c r="J10" s="61" t="s">
        <v>106</v>
      </c>
      <c r="K10" s="61" t="s">
        <v>107</v>
      </c>
      <c r="L10" s="61" t="s">
        <v>108</v>
      </c>
      <c r="M10" s="62" t="s">
        <v>160</v>
      </c>
    </row>
    <row r="11" spans="1:14" ht="15">
      <c r="A11" s="63"/>
      <c r="B11" s="64"/>
      <c r="C11" s="65"/>
      <c r="D11" s="65"/>
      <c r="E11" s="96" t="s">
        <v>158</v>
      </c>
      <c r="F11" s="153"/>
      <c r="G11" s="150"/>
      <c r="H11" s="97" t="s">
        <v>109</v>
      </c>
      <c r="I11" s="64" t="s">
        <v>109</v>
      </c>
      <c r="J11" s="65" t="s">
        <v>110</v>
      </c>
      <c r="K11" s="65"/>
      <c r="L11" s="65"/>
      <c r="M11" s="65"/>
      <c r="N11" t="s">
        <v>39</v>
      </c>
    </row>
    <row r="12" spans="1:13" ht="15">
      <c r="A12" s="66" t="s">
        <v>111</v>
      </c>
      <c r="B12" s="67" t="s">
        <v>112</v>
      </c>
      <c r="C12" s="68"/>
      <c r="D12" s="68"/>
      <c r="E12" s="68"/>
      <c r="F12" s="151"/>
      <c r="G12" s="152"/>
      <c r="H12" s="68"/>
      <c r="I12" s="68"/>
      <c r="J12" s="68"/>
      <c r="K12" s="57"/>
      <c r="L12" s="57"/>
      <c r="M12" s="68"/>
    </row>
    <row r="13" spans="1:13" ht="15">
      <c r="A13" s="69" t="s">
        <v>162</v>
      </c>
      <c r="B13" s="70" t="s">
        <v>214</v>
      </c>
      <c r="C13" s="70" t="s">
        <v>54</v>
      </c>
      <c r="D13" s="71">
        <v>12</v>
      </c>
      <c r="E13" s="72">
        <v>13.8</v>
      </c>
      <c r="F13" s="72">
        <v>13.8</v>
      </c>
      <c r="G13" s="111">
        <v>1</v>
      </c>
      <c r="H13" s="71"/>
      <c r="I13" s="71"/>
      <c r="J13" s="72">
        <v>13.8</v>
      </c>
      <c r="K13" s="65" t="s">
        <v>113</v>
      </c>
      <c r="L13" s="73" t="s">
        <v>114</v>
      </c>
      <c r="M13" s="72">
        <v>13.8</v>
      </c>
    </row>
    <row r="14" spans="1:13" ht="15">
      <c r="A14" s="69" t="s">
        <v>177</v>
      </c>
      <c r="B14" s="70" t="s">
        <v>215</v>
      </c>
      <c r="C14" s="70" t="s">
        <v>54</v>
      </c>
      <c r="D14" s="75" t="s">
        <v>115</v>
      </c>
      <c r="E14" s="72">
        <v>430.617</v>
      </c>
      <c r="F14" s="72">
        <v>430.617</v>
      </c>
      <c r="G14" s="76">
        <v>1</v>
      </c>
      <c r="H14" s="71"/>
      <c r="I14" s="71"/>
      <c r="J14" s="72">
        <v>430.617</v>
      </c>
      <c r="K14" s="65" t="s">
        <v>116</v>
      </c>
      <c r="L14" s="73" t="s">
        <v>114</v>
      </c>
      <c r="M14" s="72">
        <v>430.617</v>
      </c>
    </row>
    <row r="15" spans="1:13" ht="15">
      <c r="A15" s="69" t="s">
        <v>176</v>
      </c>
      <c r="B15" s="70" t="s">
        <v>216</v>
      </c>
      <c r="C15" s="70" t="s">
        <v>54</v>
      </c>
      <c r="D15" s="71">
        <v>1</v>
      </c>
      <c r="E15" s="72">
        <v>23.592</v>
      </c>
      <c r="F15" s="72">
        <v>23.592</v>
      </c>
      <c r="G15" s="76">
        <v>1</v>
      </c>
      <c r="H15" s="71"/>
      <c r="I15" s="71"/>
      <c r="J15" s="72">
        <v>23.592</v>
      </c>
      <c r="K15" s="65" t="s">
        <v>117</v>
      </c>
      <c r="L15" s="73" t="s">
        <v>114</v>
      </c>
      <c r="M15" s="72">
        <v>23.592</v>
      </c>
    </row>
    <row r="16" spans="1:13" ht="15">
      <c r="A16" s="77" t="s">
        <v>118</v>
      </c>
      <c r="B16" s="78" t="s">
        <v>213</v>
      </c>
      <c r="C16" s="79"/>
      <c r="D16" s="79"/>
      <c r="E16" s="80"/>
      <c r="F16" s="80"/>
      <c r="G16" s="76"/>
      <c r="H16" s="79"/>
      <c r="I16" s="79"/>
      <c r="J16" s="80"/>
      <c r="K16" s="64"/>
      <c r="L16" s="57"/>
      <c r="M16" s="80"/>
    </row>
    <row r="17" spans="1:13" ht="15">
      <c r="A17" s="81" t="s">
        <v>175</v>
      </c>
      <c r="B17" s="70" t="s">
        <v>119</v>
      </c>
      <c r="C17" s="70" t="s">
        <v>54</v>
      </c>
      <c r="D17" s="71" t="s">
        <v>120</v>
      </c>
      <c r="E17" s="72">
        <v>1.781</v>
      </c>
      <c r="F17" s="72">
        <v>1.781</v>
      </c>
      <c r="G17" s="76">
        <v>1</v>
      </c>
      <c r="H17" s="71"/>
      <c r="I17" s="71"/>
      <c r="J17" s="72">
        <v>1.781</v>
      </c>
      <c r="K17" s="65" t="s">
        <v>121</v>
      </c>
      <c r="L17" s="73" t="s">
        <v>114</v>
      </c>
      <c r="M17" s="72">
        <v>1.781</v>
      </c>
    </row>
    <row r="18" spans="1:13" ht="15">
      <c r="A18" s="81" t="s">
        <v>174</v>
      </c>
      <c r="B18" s="70" t="s">
        <v>178</v>
      </c>
      <c r="C18" s="70" t="s">
        <v>54</v>
      </c>
      <c r="D18" s="71">
        <v>3</v>
      </c>
      <c r="E18" s="72">
        <v>18</v>
      </c>
      <c r="F18" s="72">
        <v>18</v>
      </c>
      <c r="G18" s="76">
        <v>1</v>
      </c>
      <c r="H18" s="71"/>
      <c r="I18" s="71"/>
      <c r="J18" s="72">
        <v>18</v>
      </c>
      <c r="K18" s="65" t="s">
        <v>113</v>
      </c>
      <c r="L18" s="73" t="s">
        <v>114</v>
      </c>
      <c r="M18" s="72">
        <v>18</v>
      </c>
    </row>
    <row r="19" spans="1:13" ht="15">
      <c r="A19" s="77" t="s">
        <v>122</v>
      </c>
      <c r="B19" s="78" t="s">
        <v>123</v>
      </c>
      <c r="C19" s="79"/>
      <c r="D19" s="79"/>
      <c r="E19" s="80"/>
      <c r="F19" s="80"/>
      <c r="G19" s="76"/>
      <c r="H19" s="79"/>
      <c r="I19" s="79"/>
      <c r="J19" s="80"/>
      <c r="K19" s="57"/>
      <c r="L19" s="57"/>
      <c r="M19" s="80"/>
    </row>
    <row r="20" spans="1:13" ht="15">
      <c r="A20" s="81" t="s">
        <v>173</v>
      </c>
      <c r="B20" s="70" t="s">
        <v>225</v>
      </c>
      <c r="C20" s="70" t="s">
        <v>124</v>
      </c>
      <c r="D20" s="71"/>
      <c r="E20" s="71"/>
      <c r="F20" s="71"/>
      <c r="G20" s="79"/>
      <c r="H20" s="71"/>
      <c r="I20" s="71"/>
      <c r="J20" s="71"/>
      <c r="K20" s="65" t="s">
        <v>125</v>
      </c>
      <c r="L20" s="73" t="s">
        <v>114</v>
      </c>
      <c r="M20" s="71"/>
    </row>
    <row r="21" spans="1:13" ht="15">
      <c r="A21" s="81"/>
      <c r="B21" s="70" t="s">
        <v>217</v>
      </c>
      <c r="C21" s="82" t="s">
        <v>71</v>
      </c>
      <c r="D21" s="71">
        <v>0.224</v>
      </c>
      <c r="E21" s="72">
        <v>13.078</v>
      </c>
      <c r="F21" s="72">
        <v>13.078</v>
      </c>
      <c r="G21" s="76">
        <v>1</v>
      </c>
      <c r="H21" s="71"/>
      <c r="I21" s="71"/>
      <c r="J21" s="72">
        <v>13.078</v>
      </c>
      <c r="K21" s="65" t="s">
        <v>126</v>
      </c>
      <c r="L21" s="73" t="s">
        <v>114</v>
      </c>
      <c r="M21" s="72">
        <v>13.078</v>
      </c>
    </row>
    <row r="22" spans="1:13" ht="15">
      <c r="A22" s="81"/>
      <c r="B22" s="70" t="s">
        <v>218</v>
      </c>
      <c r="C22" s="82" t="s">
        <v>127</v>
      </c>
      <c r="D22" s="71">
        <v>2184</v>
      </c>
      <c r="E22" s="72">
        <v>7.352</v>
      </c>
      <c r="F22" s="72">
        <v>7.352</v>
      </c>
      <c r="G22" s="76">
        <v>1</v>
      </c>
      <c r="H22" s="71"/>
      <c r="I22" s="71"/>
      <c r="J22" s="72">
        <v>7.352</v>
      </c>
      <c r="K22" s="65" t="s">
        <v>126</v>
      </c>
      <c r="L22" s="73" t="s">
        <v>114</v>
      </c>
      <c r="M22" s="72">
        <v>7.352</v>
      </c>
    </row>
    <row r="23" spans="1:13" ht="15">
      <c r="A23" s="81" t="s">
        <v>172</v>
      </c>
      <c r="B23" s="70" t="s">
        <v>128</v>
      </c>
      <c r="C23" s="83" t="s">
        <v>54</v>
      </c>
      <c r="D23" s="71">
        <v>1</v>
      </c>
      <c r="E23" s="74">
        <v>9.547</v>
      </c>
      <c r="F23" s="74">
        <v>9.547</v>
      </c>
      <c r="G23" s="76">
        <v>1</v>
      </c>
      <c r="H23" s="74"/>
      <c r="I23" s="74"/>
      <c r="J23" s="74">
        <v>9.547</v>
      </c>
      <c r="K23" s="73" t="s">
        <v>129</v>
      </c>
      <c r="L23" s="73" t="s">
        <v>114</v>
      </c>
      <c r="M23" s="74">
        <v>9.547</v>
      </c>
    </row>
    <row r="24" spans="1:13" ht="15">
      <c r="A24" s="81" t="s">
        <v>171</v>
      </c>
      <c r="B24" s="70" t="s">
        <v>130</v>
      </c>
      <c r="C24" s="83" t="s">
        <v>54</v>
      </c>
      <c r="D24" s="71">
        <v>1</v>
      </c>
      <c r="E24" s="74">
        <v>1.716</v>
      </c>
      <c r="F24" s="74">
        <v>1.716</v>
      </c>
      <c r="G24" s="76">
        <v>1</v>
      </c>
      <c r="H24" s="74"/>
      <c r="I24" s="74"/>
      <c r="J24" s="74">
        <v>1.716</v>
      </c>
      <c r="K24" s="73" t="s">
        <v>129</v>
      </c>
      <c r="L24" s="73" t="s">
        <v>114</v>
      </c>
      <c r="M24" s="74">
        <v>1.716</v>
      </c>
    </row>
    <row r="25" spans="1:13" ht="15">
      <c r="A25" s="81" t="s">
        <v>170</v>
      </c>
      <c r="B25" s="70" t="s">
        <v>131</v>
      </c>
      <c r="C25" s="83" t="s">
        <v>132</v>
      </c>
      <c r="D25" s="71">
        <v>1</v>
      </c>
      <c r="E25" s="74">
        <v>7.898</v>
      </c>
      <c r="F25" s="74">
        <v>7.898</v>
      </c>
      <c r="G25" s="76">
        <v>1</v>
      </c>
      <c r="H25" s="74"/>
      <c r="I25" s="74"/>
      <c r="J25" s="74">
        <v>7.898</v>
      </c>
      <c r="K25" s="73" t="s">
        <v>129</v>
      </c>
      <c r="L25" s="73" t="s">
        <v>114</v>
      </c>
      <c r="M25" s="74">
        <v>7.898</v>
      </c>
    </row>
    <row r="26" spans="1:13" ht="15">
      <c r="A26" s="81" t="s">
        <v>169</v>
      </c>
      <c r="B26" s="70" t="s">
        <v>133</v>
      </c>
      <c r="C26" s="83" t="s">
        <v>132</v>
      </c>
      <c r="D26" s="71">
        <v>1</v>
      </c>
      <c r="E26" s="74">
        <v>10.448</v>
      </c>
      <c r="F26" s="74">
        <v>10.448</v>
      </c>
      <c r="G26" s="76">
        <v>1</v>
      </c>
      <c r="H26" s="74"/>
      <c r="I26" s="74"/>
      <c r="J26" s="74">
        <v>10.448</v>
      </c>
      <c r="K26" s="73" t="s">
        <v>129</v>
      </c>
      <c r="L26" s="73" t="s">
        <v>114</v>
      </c>
      <c r="M26" s="74">
        <v>10.448</v>
      </c>
    </row>
    <row r="27" spans="1:13" ht="15">
      <c r="A27" s="77" t="s">
        <v>134</v>
      </c>
      <c r="B27" s="84" t="s">
        <v>135</v>
      </c>
      <c r="C27" s="71"/>
      <c r="D27" s="71"/>
      <c r="E27" s="72"/>
      <c r="F27" s="72"/>
      <c r="G27" s="71"/>
      <c r="H27" s="71"/>
      <c r="I27" s="71"/>
      <c r="J27" s="72"/>
      <c r="K27" s="65"/>
      <c r="L27" s="73"/>
      <c r="M27" s="72"/>
    </row>
    <row r="28" spans="1:13" ht="15">
      <c r="A28" s="85" t="s">
        <v>168</v>
      </c>
      <c r="B28" s="86" t="s">
        <v>136</v>
      </c>
      <c r="C28" s="70" t="s">
        <v>137</v>
      </c>
      <c r="D28" s="71">
        <v>77</v>
      </c>
      <c r="E28" s="72">
        <v>23.85</v>
      </c>
      <c r="F28" s="72">
        <v>23.85</v>
      </c>
      <c r="G28" s="76">
        <v>1</v>
      </c>
      <c r="H28" s="71"/>
      <c r="I28" s="71"/>
      <c r="J28" s="72">
        <v>23.85</v>
      </c>
      <c r="K28" s="73" t="s">
        <v>129</v>
      </c>
      <c r="L28" s="73" t="s">
        <v>114</v>
      </c>
      <c r="M28" s="72">
        <v>23.85</v>
      </c>
    </row>
    <row r="29" spans="1:13" ht="15">
      <c r="A29" s="81"/>
      <c r="B29" s="71" t="s">
        <v>138</v>
      </c>
      <c r="C29" s="70" t="s">
        <v>124</v>
      </c>
      <c r="D29" s="71">
        <v>1</v>
      </c>
      <c r="E29" s="72"/>
      <c r="F29" s="72"/>
      <c r="G29" s="76">
        <v>1</v>
      </c>
      <c r="H29" s="71"/>
      <c r="I29" s="71"/>
      <c r="J29" s="72"/>
      <c r="K29" s="73"/>
      <c r="L29" s="73"/>
      <c r="M29" s="72"/>
    </row>
    <row r="30" spans="1:13" ht="15">
      <c r="A30" s="87"/>
      <c r="B30" s="88" t="s">
        <v>139</v>
      </c>
      <c r="C30" s="88" t="s">
        <v>54</v>
      </c>
      <c r="D30" s="88">
        <v>10</v>
      </c>
      <c r="E30" s="89"/>
      <c r="F30" s="89"/>
      <c r="G30" s="76">
        <v>1</v>
      </c>
      <c r="H30" s="88"/>
      <c r="I30" s="88"/>
      <c r="J30" s="89"/>
      <c r="K30" s="65"/>
      <c r="L30" s="65"/>
      <c r="M30" s="89"/>
    </row>
    <row r="31" spans="1:13" ht="15">
      <c r="A31" s="81" t="s">
        <v>167</v>
      </c>
      <c r="B31" s="71" t="s">
        <v>140</v>
      </c>
      <c r="C31" s="70" t="s">
        <v>54</v>
      </c>
      <c r="D31" s="71">
        <v>2</v>
      </c>
      <c r="E31" s="72">
        <v>23.638</v>
      </c>
      <c r="F31" s="72">
        <v>23.638</v>
      </c>
      <c r="G31" s="76">
        <v>1</v>
      </c>
      <c r="H31" s="71"/>
      <c r="I31" s="71"/>
      <c r="J31" s="72">
        <v>23.638</v>
      </c>
      <c r="K31" s="73" t="s">
        <v>129</v>
      </c>
      <c r="L31" s="73" t="s">
        <v>114</v>
      </c>
      <c r="M31" s="72">
        <v>23.638</v>
      </c>
    </row>
    <row r="32" spans="1:13" ht="15">
      <c r="A32" s="81" t="s">
        <v>166</v>
      </c>
      <c r="B32" s="71" t="s">
        <v>141</v>
      </c>
      <c r="C32" s="70" t="s">
        <v>54</v>
      </c>
      <c r="D32" s="71">
        <v>12</v>
      </c>
      <c r="E32" s="72">
        <v>1.968</v>
      </c>
      <c r="F32" s="72">
        <v>1.968</v>
      </c>
      <c r="G32" s="76">
        <v>1</v>
      </c>
      <c r="H32" s="71"/>
      <c r="I32" s="71"/>
      <c r="J32" s="72">
        <v>1.968</v>
      </c>
      <c r="K32" s="65" t="s">
        <v>142</v>
      </c>
      <c r="L32" s="73" t="s">
        <v>114</v>
      </c>
      <c r="M32" s="72">
        <v>1.968</v>
      </c>
    </row>
    <row r="33" spans="1:13" ht="15">
      <c r="A33" s="81" t="s">
        <v>165</v>
      </c>
      <c r="B33" s="71" t="s">
        <v>143</v>
      </c>
      <c r="C33" s="70" t="s">
        <v>120</v>
      </c>
      <c r="D33" s="71">
        <v>19</v>
      </c>
      <c r="E33" s="72">
        <v>0</v>
      </c>
      <c r="F33" s="72">
        <v>0</v>
      </c>
      <c r="G33" s="76">
        <v>1</v>
      </c>
      <c r="H33" s="71"/>
      <c r="I33" s="71"/>
      <c r="J33" s="72">
        <v>0</v>
      </c>
      <c r="K33" s="65" t="s">
        <v>144</v>
      </c>
      <c r="L33" s="73" t="s">
        <v>114</v>
      </c>
      <c r="M33" s="72">
        <v>0</v>
      </c>
    </row>
    <row r="34" spans="1:13" ht="15">
      <c r="A34" s="77" t="s">
        <v>145</v>
      </c>
      <c r="B34" s="84" t="s">
        <v>146</v>
      </c>
      <c r="C34" s="71"/>
      <c r="D34" s="71"/>
      <c r="E34" s="72"/>
      <c r="F34" s="72"/>
      <c r="G34" s="76"/>
      <c r="H34" s="71"/>
      <c r="I34" s="71"/>
      <c r="J34" s="72"/>
      <c r="K34" s="73"/>
      <c r="L34" s="74"/>
      <c r="M34" s="72"/>
    </row>
    <row r="35" spans="1:13" ht="15">
      <c r="A35" s="81" t="s">
        <v>164</v>
      </c>
      <c r="B35" s="70" t="s">
        <v>147</v>
      </c>
      <c r="C35" s="70" t="s">
        <v>54</v>
      </c>
      <c r="D35" s="71">
        <v>1</v>
      </c>
      <c r="E35" s="72">
        <v>16</v>
      </c>
      <c r="F35" s="72">
        <v>16</v>
      </c>
      <c r="G35" s="76">
        <v>1</v>
      </c>
      <c r="H35" s="71"/>
      <c r="I35" s="71"/>
      <c r="J35" s="72">
        <v>16</v>
      </c>
      <c r="K35" s="73" t="s">
        <v>148</v>
      </c>
      <c r="L35" s="73" t="s">
        <v>114</v>
      </c>
      <c r="M35" s="72">
        <v>16</v>
      </c>
    </row>
    <row r="36" spans="1:13" ht="15">
      <c r="A36" s="81" t="s">
        <v>179</v>
      </c>
      <c r="B36" s="70" t="s">
        <v>163</v>
      </c>
      <c r="C36" s="83" t="s">
        <v>132</v>
      </c>
      <c r="D36" s="71">
        <v>4</v>
      </c>
      <c r="E36" s="74">
        <v>0</v>
      </c>
      <c r="F36" s="74">
        <v>0</v>
      </c>
      <c r="G36" s="76">
        <v>1</v>
      </c>
      <c r="H36" s="74"/>
      <c r="I36" s="74"/>
      <c r="J36" s="74">
        <v>0</v>
      </c>
      <c r="K36" s="73" t="s">
        <v>148</v>
      </c>
      <c r="L36" s="73" t="s">
        <v>114</v>
      </c>
      <c r="M36" s="74">
        <v>0</v>
      </c>
    </row>
    <row r="37" spans="1:13" ht="15">
      <c r="A37" s="81"/>
      <c r="B37" s="70"/>
      <c r="C37" s="70"/>
      <c r="D37" s="71"/>
      <c r="E37" s="71"/>
      <c r="F37" s="71"/>
      <c r="G37" s="76"/>
      <c r="H37" s="71"/>
      <c r="I37" s="71"/>
      <c r="J37" s="71"/>
      <c r="K37" s="90"/>
      <c r="L37" s="90"/>
      <c r="M37" s="71"/>
    </row>
    <row r="38" spans="1:13" ht="15">
      <c r="A38" s="81"/>
      <c r="B38" s="70"/>
      <c r="C38" s="70"/>
      <c r="D38" s="71"/>
      <c r="E38" s="71"/>
      <c r="F38" s="71"/>
      <c r="G38" s="76"/>
      <c r="H38" s="71"/>
      <c r="I38" s="71"/>
      <c r="J38" s="71"/>
      <c r="K38" s="90"/>
      <c r="L38" s="90"/>
      <c r="M38" s="71"/>
    </row>
    <row r="39" spans="1:13" ht="15">
      <c r="A39" s="81"/>
      <c r="B39" s="70"/>
      <c r="C39" s="70"/>
      <c r="D39" s="71"/>
      <c r="E39" s="71"/>
      <c r="F39" s="71"/>
      <c r="G39" s="71"/>
      <c r="H39" s="71"/>
      <c r="I39" s="71"/>
      <c r="J39" s="71"/>
      <c r="K39" s="90"/>
      <c r="L39" s="90"/>
      <c r="M39" s="71"/>
    </row>
    <row r="40" spans="1:13" ht="15">
      <c r="A40" s="100"/>
      <c r="B40" s="68"/>
      <c r="C40" s="74"/>
      <c r="D40" s="106" t="s">
        <v>93</v>
      </c>
      <c r="E40" s="108">
        <f>SUM(E13:E39)</f>
        <v>603.285</v>
      </c>
      <c r="F40" s="108">
        <f>SUM(F13:F39)</f>
        <v>603.285</v>
      </c>
      <c r="G40" s="71"/>
      <c r="H40" s="68"/>
      <c r="I40" s="107" t="s">
        <v>93</v>
      </c>
      <c r="J40" s="108">
        <f>SUM(J13:J39)</f>
        <v>603.285</v>
      </c>
      <c r="K40" s="68"/>
      <c r="L40" s="83" t="s">
        <v>39</v>
      </c>
      <c r="M40" s="108">
        <f>SUM(M13:M39)</f>
        <v>603.285</v>
      </c>
    </row>
    <row r="41" spans="1:12" ht="15">
      <c r="A41" s="52"/>
      <c r="D41" t="s">
        <v>39</v>
      </c>
      <c r="F41" t="s">
        <v>39</v>
      </c>
      <c r="H41" t="s">
        <v>39</v>
      </c>
      <c r="L41" t="s">
        <v>39</v>
      </c>
    </row>
    <row r="42" spans="1:12" ht="15">
      <c r="A42" s="52"/>
      <c r="B42" t="s">
        <v>39</v>
      </c>
      <c r="L42" t="s">
        <v>39</v>
      </c>
    </row>
    <row r="43" spans="1:11" ht="15.75">
      <c r="A43" t="s">
        <v>224</v>
      </c>
      <c r="D43" s="116"/>
      <c r="E43" s="116"/>
      <c r="K43" t="s">
        <v>39</v>
      </c>
    </row>
    <row r="44" spans="1:11" ht="15">
      <c r="A44" s="52" t="s">
        <v>149</v>
      </c>
      <c r="B44" t="s">
        <v>150</v>
      </c>
      <c r="D44" s="112" t="s">
        <v>35</v>
      </c>
      <c r="E44" s="112"/>
      <c r="I44" t="s">
        <v>39</v>
      </c>
      <c r="K44" t="s">
        <v>39</v>
      </c>
    </row>
    <row r="45" ht="15">
      <c r="J45" t="s">
        <v>39</v>
      </c>
    </row>
  </sheetData>
  <sheetProtection/>
  <mergeCells count="11">
    <mergeCell ref="D44:E44"/>
    <mergeCell ref="F9:G9"/>
    <mergeCell ref="H9:J9"/>
    <mergeCell ref="F12:G12"/>
    <mergeCell ref="F11:G11"/>
    <mergeCell ref="M2:O2"/>
    <mergeCell ref="M3:O3"/>
    <mergeCell ref="A6:O6"/>
    <mergeCell ref="A8:O8"/>
    <mergeCell ref="B7:P7"/>
    <mergeCell ref="D43:E43"/>
  </mergeCells>
  <printOptions/>
  <pageMargins left="0.7" right="0.7" top="0.75" bottom="0.75" header="0.3" footer="0.3"/>
  <pageSetup horizontalDpi="600" verticalDpi="600" orientation="landscape" paperSize="9" scale="60" r:id="rId1"/>
  <ignoredErrors>
    <ignoredError sqref="A34 A27 A19 A16 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2017-08-03T00:06:56Z</cp:lastPrinted>
  <dcterms:created xsi:type="dcterms:W3CDTF">2017-02-07T06:42:24Z</dcterms:created>
  <dcterms:modified xsi:type="dcterms:W3CDTF">2017-12-26T23:01:35Z</dcterms:modified>
  <cp:category/>
  <cp:version/>
  <cp:contentType/>
  <cp:contentStatus/>
</cp:coreProperties>
</file>